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180" windowWidth="20730" windowHeight="10860" tabRatio="871"/>
  </bookViews>
  <sheets>
    <sheet name="Jelentést küldők" sheetId="5" r:id="rId1"/>
    <sheet name="Jelentések eloszlása" sheetId="61" r:id="rId2"/>
    <sheet name="Isk.orvosok védőnők száma" sheetId="7" r:id="rId3"/>
    <sheet name="Iskolai tanulók és vizsgálatok" sheetId="10" r:id="rId4"/>
    <sheet name="Okt. 1-én beíratott" sheetId="64" r:id="rId5"/>
    <sheet name="Védőnői isk. eü. tev." sheetId="8" r:id="rId6"/>
    <sheet name="Testnevelés" sheetId="66" r:id="rId7"/>
    <sheet name="Betegség-elváltozás" sheetId="11" r:id="rId8"/>
    <sheet name="Betegség-elváltozás fiú-lány" sheetId="12" r:id="rId9"/>
    <sheet name="Védőnői vizsg." sheetId="21" r:id="rId10"/>
  </sheets>
  <externalReferences>
    <externalReference r:id="rId11"/>
  </externalReferences>
  <definedNames>
    <definedName name="_xlnm.Print_Area" localSheetId="7">'Betegség-elváltozás'!$A$1:$AF$39</definedName>
    <definedName name="_xlnm.Print_Area" localSheetId="8">'Betegség-elváltozás fiú-lány'!$A$1:$M$43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66" l="1"/>
  <c r="H23" i="66"/>
  <c r="F23" i="66"/>
  <c r="E23" i="66"/>
  <c r="C23" i="66"/>
  <c r="B23" i="66"/>
  <c r="L22" i="66"/>
  <c r="K22" i="66"/>
  <c r="M22" i="66" s="1"/>
  <c r="J22" i="66"/>
  <c r="G22" i="66"/>
  <c r="D22" i="66"/>
  <c r="L21" i="66"/>
  <c r="M21" i="66" s="1"/>
  <c r="K21" i="66"/>
  <c r="J21" i="66"/>
  <c r="G21" i="66"/>
  <c r="D21" i="66"/>
  <c r="L20" i="66"/>
  <c r="K20" i="66"/>
  <c r="M20" i="66" s="1"/>
  <c r="J20" i="66"/>
  <c r="G20" i="66"/>
  <c r="D20" i="66"/>
  <c r="L19" i="66"/>
  <c r="M19" i="66" s="1"/>
  <c r="K19" i="66"/>
  <c r="J19" i="66"/>
  <c r="G19" i="66"/>
  <c r="D19" i="66"/>
  <c r="L18" i="66"/>
  <c r="K18" i="66"/>
  <c r="M18" i="66" s="1"/>
  <c r="J18" i="66"/>
  <c r="G18" i="66"/>
  <c r="D18" i="66"/>
  <c r="L17" i="66"/>
  <c r="M17" i="66" s="1"/>
  <c r="K17" i="66"/>
  <c r="J17" i="66"/>
  <c r="G17" i="66"/>
  <c r="D17" i="66"/>
  <c r="L16" i="66"/>
  <c r="K16" i="66"/>
  <c r="M16" i="66" s="1"/>
  <c r="J16" i="66"/>
  <c r="G16" i="66"/>
  <c r="D16" i="66"/>
  <c r="L15" i="66"/>
  <c r="M15" i="66" s="1"/>
  <c r="K15" i="66"/>
  <c r="J15" i="66"/>
  <c r="G15" i="66"/>
  <c r="D15" i="66"/>
  <c r="L14" i="66"/>
  <c r="K14" i="66"/>
  <c r="M14" i="66" s="1"/>
  <c r="J14" i="66"/>
  <c r="G14" i="66"/>
  <c r="D14" i="66"/>
  <c r="L13" i="66"/>
  <c r="M13" i="66" s="1"/>
  <c r="K13" i="66"/>
  <c r="J13" i="66"/>
  <c r="G13" i="66"/>
  <c r="D13" i="66"/>
  <c r="L12" i="66"/>
  <c r="K12" i="66"/>
  <c r="M12" i="66" s="1"/>
  <c r="J12" i="66"/>
  <c r="G12" i="66"/>
  <c r="D12" i="66"/>
  <c r="L11" i="66"/>
  <c r="M11" i="66" s="1"/>
  <c r="K11" i="66"/>
  <c r="J11" i="66"/>
  <c r="G11" i="66"/>
  <c r="D11" i="66"/>
  <c r="L10" i="66"/>
  <c r="K10" i="66"/>
  <c r="M10" i="66" s="1"/>
  <c r="J10" i="66"/>
  <c r="G10" i="66"/>
  <c r="D10" i="66"/>
  <c r="L9" i="66"/>
  <c r="M9" i="66" s="1"/>
  <c r="K9" i="66"/>
  <c r="J9" i="66"/>
  <c r="G9" i="66"/>
  <c r="D9" i="66"/>
  <c r="L8" i="66"/>
  <c r="K8" i="66"/>
  <c r="M8" i="66" s="1"/>
  <c r="J8" i="66"/>
  <c r="G8" i="66"/>
  <c r="D8" i="66"/>
  <c r="L7" i="66"/>
  <c r="M7" i="66" s="1"/>
  <c r="K7" i="66"/>
  <c r="J7" i="66"/>
  <c r="G7" i="66"/>
  <c r="D7" i="66"/>
  <c r="L6" i="66"/>
  <c r="K6" i="66"/>
  <c r="M6" i="66" s="1"/>
  <c r="J6" i="66"/>
  <c r="G6" i="66"/>
  <c r="D6" i="66"/>
  <c r="L5" i="66"/>
  <c r="M5" i="66" s="1"/>
  <c r="K5" i="66"/>
  <c r="J5" i="66"/>
  <c r="G5" i="66"/>
  <c r="D5" i="66"/>
  <c r="L4" i="66"/>
  <c r="K4" i="66"/>
  <c r="M4" i="66" s="1"/>
  <c r="J4" i="66"/>
  <c r="G4" i="66"/>
  <c r="D4" i="66"/>
  <c r="L3" i="66"/>
  <c r="M3" i="66" s="1"/>
  <c r="K3" i="66"/>
  <c r="J3" i="66"/>
  <c r="G3" i="66"/>
  <c r="D3" i="66"/>
  <c r="J23" i="66" l="1"/>
  <c r="D23" i="66"/>
  <c r="G23" i="66"/>
  <c r="M23" i="66"/>
  <c r="L23" i="66"/>
  <c r="K23" i="66"/>
  <c r="C13" i="64" l="1"/>
  <c r="C12" i="64"/>
  <c r="C11" i="64"/>
  <c r="C10" i="64"/>
  <c r="C9" i="64"/>
  <c r="C8" i="64"/>
  <c r="C7" i="64"/>
  <c r="C6" i="64"/>
  <c r="C5" i="64"/>
  <c r="C4" i="64"/>
  <c r="C3" i="64"/>
  <c r="F4" i="6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3" i="61"/>
  <c r="D4" i="61"/>
  <c r="D5" i="61"/>
  <c r="D6" i="61"/>
  <c r="D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3" i="61"/>
  <c r="L170" i="21" l="1"/>
  <c r="K170" i="21"/>
  <c r="J170" i="21"/>
  <c r="I170" i="21"/>
  <c r="H170" i="21"/>
  <c r="G170" i="21"/>
  <c r="F170" i="21"/>
  <c r="E170" i="21"/>
  <c r="D170" i="21"/>
  <c r="C170" i="21"/>
  <c r="L149" i="21"/>
  <c r="K149" i="21"/>
  <c r="J149" i="21"/>
  <c r="I149" i="21"/>
  <c r="H149" i="21"/>
  <c r="G149" i="21"/>
  <c r="F149" i="21"/>
  <c r="E149" i="21"/>
  <c r="D149" i="21"/>
  <c r="C149" i="21"/>
  <c r="L128" i="21"/>
  <c r="K128" i="21"/>
  <c r="J128" i="21"/>
  <c r="I128" i="21"/>
  <c r="H128" i="21"/>
  <c r="G128" i="21"/>
  <c r="F128" i="21"/>
  <c r="E128" i="21"/>
  <c r="D128" i="21"/>
  <c r="C128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N86" i="21"/>
  <c r="M86" i="21"/>
  <c r="L86" i="21"/>
  <c r="K86" i="21"/>
  <c r="J86" i="21"/>
  <c r="I86" i="21"/>
  <c r="H86" i="21"/>
  <c r="G86" i="21"/>
  <c r="F86" i="21"/>
  <c r="C8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N44" i="21"/>
  <c r="M44" i="21"/>
  <c r="L44" i="21"/>
  <c r="K44" i="21"/>
  <c r="J44" i="21"/>
  <c r="I44" i="21"/>
  <c r="H44" i="21"/>
  <c r="G44" i="21"/>
  <c r="F44" i="21"/>
  <c r="C44" i="21"/>
  <c r="N23" i="21"/>
  <c r="M23" i="21"/>
  <c r="L23" i="21"/>
  <c r="K23" i="21"/>
  <c r="J23" i="21"/>
  <c r="I23" i="21"/>
  <c r="H23" i="21"/>
  <c r="G23" i="21"/>
  <c r="F23" i="21"/>
  <c r="C23" i="21"/>
  <c r="Z14" i="10" l="1"/>
  <c r="X14" i="10"/>
  <c r="V14" i="10"/>
  <c r="T14" i="10"/>
  <c r="R14" i="10"/>
  <c r="P14" i="10"/>
  <c r="N14" i="10"/>
  <c r="L14" i="10"/>
  <c r="J14" i="10"/>
  <c r="H14" i="10"/>
  <c r="F14" i="10"/>
  <c r="D14" i="10"/>
  <c r="B14" i="10"/>
  <c r="C7" i="5" l="1"/>
  <c r="C8" i="5"/>
  <c r="C9" i="5"/>
  <c r="C10" i="5"/>
  <c r="C11" i="5"/>
  <c r="C12" i="5"/>
  <c r="C13" i="5"/>
  <c r="C14" i="5"/>
  <c r="C15" i="5"/>
  <c r="C16" i="5"/>
  <c r="C6" i="5"/>
  <c r="B10" i="11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" i="12"/>
  <c r="N5" i="12"/>
  <c r="P5" i="12" s="1"/>
  <c r="N6" i="12"/>
  <c r="P6" i="12" s="1"/>
  <c r="N7" i="12"/>
  <c r="P7" i="12" s="1"/>
  <c r="N8" i="12"/>
  <c r="P8" i="12" s="1"/>
  <c r="N9" i="12"/>
  <c r="P9" i="12" s="1"/>
  <c r="N10" i="12"/>
  <c r="P10" i="12" s="1"/>
  <c r="N11" i="12"/>
  <c r="P11" i="12" s="1"/>
  <c r="N12" i="12"/>
  <c r="P12" i="12" s="1"/>
  <c r="N13" i="12"/>
  <c r="P13" i="12" s="1"/>
  <c r="N14" i="12"/>
  <c r="P14" i="12" s="1"/>
  <c r="N15" i="12"/>
  <c r="P15" i="12" s="1"/>
  <c r="N16" i="12"/>
  <c r="P16" i="12" s="1"/>
  <c r="N17" i="12"/>
  <c r="P17" i="12" s="1"/>
  <c r="N18" i="12"/>
  <c r="P18" i="12" s="1"/>
  <c r="N19" i="12"/>
  <c r="P19" i="12" s="1"/>
  <c r="N20" i="12"/>
  <c r="P20" i="12" s="1"/>
  <c r="N21" i="12"/>
  <c r="P21" i="12" s="1"/>
  <c r="N22" i="12"/>
  <c r="P22" i="12" s="1"/>
  <c r="N23" i="12"/>
  <c r="P23" i="12" s="1"/>
  <c r="N24" i="12"/>
  <c r="P24" i="12" s="1"/>
  <c r="N25" i="12"/>
  <c r="P25" i="12" s="1"/>
  <c r="N26" i="12"/>
  <c r="P26" i="12" s="1"/>
  <c r="N27" i="12"/>
  <c r="P27" i="12" s="1"/>
  <c r="N28" i="12"/>
  <c r="P28" i="12" s="1"/>
  <c r="N29" i="12"/>
  <c r="P29" i="12" s="1"/>
  <c r="N30" i="12"/>
  <c r="P30" i="12" s="1"/>
  <c r="N31" i="12"/>
  <c r="P31" i="12" s="1"/>
  <c r="N32" i="12"/>
  <c r="P32" i="12" s="1"/>
  <c r="N33" i="12"/>
  <c r="P33" i="12" s="1"/>
  <c r="N34" i="12"/>
  <c r="P34" i="12" s="1"/>
  <c r="N35" i="12"/>
  <c r="P35" i="12" s="1"/>
  <c r="N36" i="12"/>
  <c r="P36" i="12" s="1"/>
  <c r="N37" i="12"/>
  <c r="P37" i="12" s="1"/>
  <c r="N38" i="12"/>
  <c r="P38" i="12" s="1"/>
  <c r="N39" i="12"/>
  <c r="P39" i="12" s="1"/>
  <c r="N4" i="12"/>
  <c r="P4" i="12" s="1"/>
  <c r="G39" i="11"/>
  <c r="F39" i="11"/>
  <c r="E39" i="11"/>
  <c r="D39" i="11"/>
  <c r="C39" i="11"/>
  <c r="B39" i="11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G35" i="11"/>
  <c r="F35" i="11"/>
  <c r="E35" i="11"/>
  <c r="D35" i="11"/>
  <c r="C35" i="11"/>
  <c r="B35" i="11"/>
  <c r="G34" i="11"/>
  <c r="F34" i="11"/>
  <c r="E34" i="11"/>
  <c r="D34" i="11"/>
  <c r="C34" i="11"/>
  <c r="B34" i="11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 l="1"/>
  <c r="F18" i="11"/>
  <c r="E18" i="11"/>
  <c r="D18" i="11"/>
  <c r="C18" i="11"/>
  <c r="B18" i="11"/>
  <c r="G17" i="11"/>
  <c r="F17" i="11"/>
  <c r="E17" i="1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G9" i="11"/>
  <c r="F9" i="11"/>
  <c r="E9" i="11"/>
  <c r="D9" i="11"/>
  <c r="C9" i="11"/>
  <c r="B9" i="11"/>
  <c r="G8" i="11"/>
  <c r="F8" i="11"/>
  <c r="E8" i="11"/>
  <c r="D8" i="11"/>
  <c r="C8" i="11"/>
  <c r="B8" i="11"/>
  <c r="G7" i="11"/>
  <c r="F7" i="11"/>
  <c r="E7" i="11"/>
  <c r="D7" i="11"/>
  <c r="C7" i="11"/>
  <c r="B7" i="11"/>
  <c r="G6" i="11"/>
  <c r="F6" i="11"/>
  <c r="E6" i="11"/>
  <c r="D6" i="11"/>
  <c r="C6" i="11"/>
  <c r="B6" i="11"/>
  <c r="G5" i="11"/>
  <c r="F5" i="11"/>
  <c r="E5" i="11"/>
  <c r="D5" i="11"/>
  <c r="C5" i="11"/>
  <c r="B5" i="11"/>
  <c r="G4" i="11"/>
  <c r="F4" i="11"/>
  <c r="E4" i="11"/>
  <c r="D4" i="11"/>
  <c r="C4" i="11"/>
  <c r="B4" i="11"/>
  <c r="AA5" i="10" l="1"/>
  <c r="AA6" i="10"/>
  <c r="AA7" i="10"/>
  <c r="AA8" i="10"/>
  <c r="AA9" i="10"/>
  <c r="AA10" i="10"/>
  <c r="AA11" i="10"/>
  <c r="AA12" i="10"/>
  <c r="AA13" i="10"/>
  <c r="AA14" i="10"/>
  <c r="AA4" i="10"/>
  <c r="Y5" i="10"/>
  <c r="Y6" i="10"/>
  <c r="Y7" i="10"/>
  <c r="Y8" i="10"/>
  <c r="Y9" i="10"/>
  <c r="Y10" i="10"/>
  <c r="Y11" i="10"/>
  <c r="Y12" i="10"/>
  <c r="Y13" i="10"/>
  <c r="Y14" i="10"/>
  <c r="Y4" i="10"/>
  <c r="W5" i="10"/>
  <c r="W6" i="10"/>
  <c r="W7" i="10"/>
  <c r="W8" i="10"/>
  <c r="W9" i="10"/>
  <c r="W10" i="10"/>
  <c r="W11" i="10"/>
  <c r="W12" i="10"/>
  <c r="W13" i="10"/>
  <c r="W14" i="10"/>
  <c r="W4" i="10"/>
  <c r="U5" i="10"/>
  <c r="U6" i="10"/>
  <c r="U7" i="10"/>
  <c r="U8" i="10"/>
  <c r="U9" i="10"/>
  <c r="U10" i="10"/>
  <c r="U11" i="10"/>
  <c r="U12" i="10"/>
  <c r="U13" i="10"/>
  <c r="U14" i="10"/>
  <c r="U4" i="10"/>
  <c r="S5" i="10"/>
  <c r="S6" i="10"/>
  <c r="S7" i="10"/>
  <c r="S8" i="10"/>
  <c r="S9" i="10"/>
  <c r="S10" i="10"/>
  <c r="S11" i="10"/>
  <c r="S12" i="10"/>
  <c r="S13" i="10"/>
  <c r="S14" i="10"/>
  <c r="S4" i="10"/>
  <c r="Q5" i="10"/>
  <c r="Q6" i="10"/>
  <c r="Q7" i="10"/>
  <c r="Q8" i="10"/>
  <c r="Q9" i="10"/>
  <c r="Q10" i="10"/>
  <c r="Q11" i="10"/>
  <c r="Q12" i="10"/>
  <c r="Q13" i="10"/>
  <c r="Q14" i="10"/>
  <c r="Q4" i="10"/>
  <c r="O5" i="10"/>
  <c r="O6" i="10"/>
  <c r="O7" i="10"/>
  <c r="O8" i="10"/>
  <c r="O9" i="10"/>
  <c r="O10" i="10"/>
  <c r="O11" i="10"/>
  <c r="O12" i="10"/>
  <c r="O13" i="10"/>
  <c r="O14" i="10"/>
  <c r="O4" i="10"/>
  <c r="M5" i="10"/>
  <c r="M6" i="10"/>
  <c r="M7" i="10"/>
  <c r="M8" i="10"/>
  <c r="M9" i="10"/>
  <c r="M10" i="10"/>
  <c r="M11" i="10"/>
  <c r="M12" i="10"/>
  <c r="M13" i="10"/>
  <c r="M14" i="10"/>
  <c r="M4" i="10"/>
  <c r="K5" i="10"/>
  <c r="K6" i="10"/>
  <c r="K7" i="10"/>
  <c r="K8" i="10"/>
  <c r="K9" i="10"/>
  <c r="K10" i="10"/>
  <c r="K11" i="10"/>
  <c r="K12" i="10"/>
  <c r="K13" i="10"/>
  <c r="K14" i="10"/>
  <c r="K4" i="10"/>
  <c r="I5" i="10"/>
  <c r="I6" i="10"/>
  <c r="I7" i="10"/>
  <c r="I8" i="10"/>
  <c r="I9" i="10"/>
  <c r="I10" i="10"/>
  <c r="I11" i="10"/>
  <c r="I12" i="10"/>
  <c r="I13" i="10"/>
  <c r="I14" i="10"/>
  <c r="I4" i="10"/>
  <c r="G5" i="10"/>
  <c r="G6" i="10"/>
  <c r="G7" i="10"/>
  <c r="G8" i="10"/>
  <c r="G9" i="10"/>
  <c r="G10" i="10"/>
  <c r="G11" i="10"/>
  <c r="G12" i="10"/>
  <c r="G13" i="10"/>
  <c r="G14" i="10"/>
  <c r="G4" i="10"/>
  <c r="E5" i="10"/>
  <c r="E6" i="10"/>
  <c r="E7" i="10"/>
  <c r="E8" i="10"/>
  <c r="E9" i="10"/>
  <c r="E10" i="10"/>
  <c r="E11" i="10"/>
  <c r="E12" i="10"/>
  <c r="E13" i="10"/>
  <c r="E14" i="10"/>
  <c r="E4" i="10"/>
  <c r="C5" i="10"/>
  <c r="C6" i="10"/>
  <c r="C7" i="10"/>
  <c r="C8" i="10"/>
  <c r="C9" i="10"/>
  <c r="C10" i="10"/>
  <c r="C11" i="10"/>
  <c r="C12" i="10"/>
  <c r="C13" i="10"/>
  <c r="C14" i="10"/>
  <c r="C4" i="10"/>
  <c r="E16" i="5" l="1"/>
  <c r="E15" i="5"/>
  <c r="E14" i="5"/>
  <c r="E13" i="5"/>
  <c r="E12" i="5"/>
  <c r="E11" i="5"/>
  <c r="E10" i="5"/>
  <c r="E9" i="5"/>
  <c r="E8" i="5"/>
  <c r="E7" i="5"/>
  <c r="E6" i="5"/>
</calcChain>
</file>

<file path=xl/sharedStrings.xml><?xml version="1.0" encoding="utf-8"?>
<sst xmlns="http://schemas.openxmlformats.org/spreadsheetml/2006/main" count="547" uniqueCount="190">
  <si>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</si>
  <si>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</si>
  <si>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</si>
  <si>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</si>
  <si>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</si>
  <si>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</si>
  <si>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</si>
  <si>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</si>
  <si>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</si>
  <si>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</si>
  <si>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</si>
  <si>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</si>
  <si>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</si>
  <si>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</si>
  <si>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</si>
  <si>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</si>
  <si>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</si>
  <si>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</si>
  <si>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</si>
  <si>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</si>
  <si>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</si>
  <si>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Orvos összesen</t>
  </si>
  <si>
    <t>Kategória</t>
  </si>
  <si>
    <t>Tárgyév</t>
  </si>
  <si>
    <t>Védőnői ellátás ideje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</si>
  <si>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</si>
  <si>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</si>
  <si>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</si>
  <si>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</si>
  <si>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</si>
  <si>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</si>
  <si>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</si>
  <si>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</si>
  <si>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</si>
  <si>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</si>
  <si>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</si>
  <si>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</si>
  <si>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</si>
  <si>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</si>
  <si>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</si>
  <si>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</si>
  <si>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</si>
  <si>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</si>
  <si>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</si>
  <si>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</si>
  <si>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</si>
  <si>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</si>
  <si>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</si>
  <si>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</si>
  <si>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</si>
  <si>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</si>
  <si>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</si>
  <si>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</si>
  <si>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</si>
  <si>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</si>
  <si>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</si>
  <si>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</si>
  <si>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</si>
  <si>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</si>
  <si>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</si>
  <si>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</si>
  <si>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</si>
  <si>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</si>
  <si>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</si>
  <si>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</si>
  <si>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</si>
  <si>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</si>
  <si>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</si>
  <si>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</si>
  <si>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</si>
  <si>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</si>
  <si>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</si>
  <si>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</si>
  <si>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</si>
  <si>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</si>
  <si>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</si>
  <si>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</si>
  <si>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</si>
  <si>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</si>
  <si>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</si>
  <si>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</si>
  <si>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</si>
  <si>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</si>
  <si>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</si>
  <si>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</si>
  <si>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</si>
  <si>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</si>
  <si>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12. évf.</t>
  </si>
  <si>
    <t>10. évf.</t>
  </si>
  <si>
    <t>8. évf.</t>
  </si>
  <si>
    <t>6. évf.</t>
  </si>
  <si>
    <t>4. évf.</t>
  </si>
  <si>
    <t>2. évf.</t>
  </si>
  <si>
    <t>általános iskola</t>
  </si>
  <si>
    <t>gimnázium</t>
  </si>
  <si>
    <t>szakgimnázium</t>
  </si>
  <si>
    <t>szakiskola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</si>
  <si>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</si>
  <si>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</si>
  <si>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</si>
  <si>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</si>
  <si>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</si>
  <si>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</si>
  <si>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</si>
  <si>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</si>
  <si>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</si>
  <si>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</si>
  <si>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</si>
  <si>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</si>
  <si>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</si>
  <si>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</si>
  <si>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</si>
  <si>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</si>
  <si>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</si>
  <si>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</si>
  <si>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</si>
  <si>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</si>
  <si>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</si>
  <si>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</si>
  <si>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</si>
  <si>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</si>
  <si>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</si>
  <si>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</si>
  <si>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</si>
  <si>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</si>
  <si>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</si>
  <si>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</si>
  <si>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</si>
  <si>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</si>
  <si>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</si>
  <si>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</si>
  <si>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</si>
  <si>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</si>
  <si>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</si>
  <si>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</si>
  <si>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</si>
  <si>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</si>
  <si>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</si>
  <si>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</si>
  <si>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</si>
  <si>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</si>
  <si>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</si>
  <si>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</si>
  <si>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</si>
  <si>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</si>
  <si>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</si>
  <si>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</si>
  <si>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</si>
  <si>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</si>
  <si>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</si>
  <si>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</si>
  <si>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</si>
  <si>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</si>
  <si>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</si>
  <si>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</si>
  <si>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Védőnő összesen</t>
  </si>
  <si>
    <t>Öszesen</t>
  </si>
  <si>
    <t>szakképző iskola</t>
  </si>
  <si>
    <t>technikum</t>
  </si>
  <si>
    <t>technikum, szakgimnázium</t>
  </si>
  <si>
    <t>Budapest</t>
  </si>
  <si>
    <t>Együtt</t>
  </si>
  <si>
    <t>Egészséges táplálkozás, élelmiszer higiéne</t>
  </si>
  <si>
    <t>Mindennapos aktív testmozgás, sport</t>
  </si>
  <si>
    <t>Káros szenvedélyek kialakulásának elkerülése, megszüntetése</t>
  </si>
  <si>
    <t>Személyi higiéne</t>
  </si>
  <si>
    <t>Barátság, szerelem, párkapcsolat</t>
  </si>
  <si>
    <t>fő</t>
  </si>
  <si>
    <t>Beíratottak létszáma  2021. okt. 1-én</t>
  </si>
  <si>
    <t>fejlesztő nevelés, oktatás</t>
  </si>
  <si>
    <t>szakközépiskola</t>
  </si>
  <si>
    <t>Jelentés az iskolaegészségügyi munkáról - 2022/2023. tanév</t>
  </si>
  <si>
    <t>Iskolaorvosi és iskolavédőnői jelentések száma és aránya feladatellátási hely típusa szerint (2022/2023. tanév)</t>
  </si>
  <si>
    <t>Pajzsmirigy tapintásos vizsgálata</t>
  </si>
  <si>
    <t>Iskolavédőnői vizsgálatok során szűrt/megvizsgált tanulók létszáma szűrővizsgálati típusonként, megyei bontásban (2022/2023. tanév)</t>
  </si>
  <si>
    <t>Összes kiszűrt gyermekek közül az iskola /szak /háziorvoshoz küldöttek</t>
  </si>
  <si>
    <t>Az iskola /szak / háziorvoshoz küldött gyermekeknél az orvos igazolta a felmerült gyanút</t>
  </si>
  <si>
    <t>Iskolaorvosok iskola-egészségügyi tevékenysége a 2022/2023. tanév folyamán</t>
  </si>
  <si>
    <t xml:space="preserve"> Az index osztályokba beíratott, megvizsgált gyermekeknél talált betegségek, illetve elváltozások esetszáma, index évfolyamonként (2022/2023. tanév)</t>
  </si>
  <si>
    <t xml:space="preserve"> Az index osztályokba beíratott, megvizsgált gyermekeknél talált betegségek, illetve elváltozások esetszáma nemek szerint, index évfolyamonként (2022/2023. tanév)</t>
  </si>
  <si>
    <t>Iskolavédőnők iskola-egészségügyi tevékenysége a 2022/2023. tanév folyamán</t>
  </si>
  <si>
    <t>Tisztasági és tetvességi vizsgálat</t>
  </si>
  <si>
    <t>Szűrővizsgálatok (Oszt. vizsg.)</t>
  </si>
  <si>
    <t>Iskolaorvosi és iskolavédőnői jelentések megoszlása megyei és régiós bontásban (2022/2023. tanév)</t>
  </si>
  <si>
    <t>Iskolavédőnői jelentések</t>
  </si>
  <si>
    <t>Iskolaorvosi jelentések</t>
  </si>
  <si>
    <t>Iskolaorvosi jelentéseket beküldö orvosok és védőnők száma megyei és régiós bontásban (2022/2023. tanév)</t>
  </si>
  <si>
    <t>Százalék</t>
  </si>
  <si>
    <t>Beíratottak létszáma 2022. október 1-én feladatellátási hely típusa szerint</t>
  </si>
  <si>
    <t>A testnevelési órák alóli mentesítések típusai nemek szerint megyei bontásban (2022/2023.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</si>
</sst>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</numFmts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4" fillId="0" borderId="0"/>
    <xf numFmtId="0" fontId="16" fillId="0" borderId="0"/>
    <xf numFmtId="0" fontId="19" fillId="0" borderId="0"/>
  </cellStyleXfs>
  <cellXfs count="151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4" fillId="0" borderId="0" xfId="0" applyNumberFormat="1" applyFont="1"/>
    <xf numFmtId="0" fontId="4" fillId="0" borderId="1" xfId="0" applyFont="1" applyBorder="1"/>
    <xf numFmtId="49" fontId="0" fillId="0" borderId="8" xfId="0" applyNumberFormat="1" applyBorder="1"/>
    <xf numFmtId="1" fontId="0" fillId="0" borderId="10" xfId="0" applyNumberFormat="1" applyBorder="1"/>
    <xf numFmtId="1" fontId="0" fillId="0" borderId="9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/>
    <xf numFmtId="165" fontId="0" fillId="0" borderId="0" xfId="2" applyNumberFormat="1" applyFont="1"/>
    <xf numFmtId="166" fontId="0" fillId="0" borderId="0" xfId="3" applyNumberFormat="1" applyFont="1" applyAlignment="1">
      <alignment horizontal="center"/>
    </xf>
    <xf numFmtId="10" fontId="4" fillId="0" borderId="1" xfId="0" applyNumberFormat="1" applyFont="1" applyBorder="1" applyAlignment="1">
      <alignment horizontal="right" vertical="center"/>
    </xf>
    <xf numFmtId="49" fontId="0" fillId="0" borderId="7" xfId="0" applyNumberFormat="1" applyBorder="1"/>
    <xf numFmtId="167" fontId="7" fillId="0" borderId="1" xfId="5" applyNumberFormat="1" applyFont="1" applyBorder="1" applyAlignment="1">
      <alignment horizontal="right" vertical="center"/>
    </xf>
    <xf numFmtId="49" fontId="0" fillId="0" borderId="19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1" fontId="0" fillId="0" borderId="16" xfId="0" applyNumberFormat="1" applyBorder="1"/>
    <xf numFmtId="1" fontId="0" fillId="0" borderId="22" xfId="0" applyNumberFormat="1" applyBorder="1"/>
    <xf numFmtId="1" fontId="12" fillId="0" borderId="9" xfId="0" applyNumberFormat="1" applyFont="1" applyBorder="1"/>
    <xf numFmtId="1" fontId="12" fillId="0" borderId="16" xfId="0" applyNumberFormat="1" applyFont="1" applyBorder="1"/>
    <xf numFmtId="166" fontId="1" fillId="2" borderId="1" xfId="3" applyNumberFormat="1" applyFont="1" applyFill="1" applyBorder="1"/>
    <xf numFmtId="166" fontId="4" fillId="0" borderId="1" xfId="3" applyNumberFormat="1" applyFont="1" applyBorder="1"/>
    <xf numFmtId="0" fontId="13" fillId="2" borderId="1" xfId="0" applyFont="1" applyFill="1" applyBorder="1"/>
    <xf numFmtId="0" fontId="11" fillId="2" borderId="1" xfId="6" applyFont="1" applyFill="1" applyBorder="1" applyAlignment="1">
      <alignment horizontal="center" vertical="center" wrapText="1"/>
    </xf>
    <xf numFmtId="165" fontId="1" fillId="2" borderId="11" xfId="2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165" fontId="1" fillId="2" borderId="1" xfId="2" applyNumberFormat="1" applyFont="1" applyFill="1" applyBorder="1"/>
    <xf numFmtId="49" fontId="1" fillId="2" borderId="1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8" fillId="0" borderId="1" xfId="3" applyNumberFormat="1" applyFont="1" applyBorder="1" applyAlignment="1">
      <alignment horizontal="right" vertical="center"/>
    </xf>
    <xf numFmtId="167" fontId="11" fillId="2" borderId="1" xfId="4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67" fontId="7" fillId="0" borderId="1" xfId="4" applyNumberFormat="1" applyFont="1" applyBorder="1" applyAlignment="1">
      <alignment horizontal="right" vertical="center"/>
    </xf>
    <xf numFmtId="49" fontId="0" fillId="0" borderId="26" xfId="0" applyNumberFormat="1" applyBorder="1"/>
    <xf numFmtId="49" fontId="0" fillId="0" borderId="27" xfId="0" applyNumberFormat="1" applyBorder="1"/>
    <xf numFmtId="167" fontId="7" fillId="0" borderId="1" xfId="8" applyNumberFormat="1" applyFont="1" applyBorder="1" applyAlignment="1">
      <alignment horizontal="right" vertical="center"/>
    </xf>
    <xf numFmtId="167" fontId="12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67" fontId="18" fillId="0" borderId="1" xfId="4" applyNumberFormat="1" applyFont="1" applyBorder="1" applyAlignment="1">
      <alignment horizontal="right" vertical="center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8" fillId="0" borderId="7" xfId="5" applyFont="1" applyBorder="1" applyAlignment="1">
      <alignment horizontal="left" vertical="top" wrapText="1"/>
    </xf>
    <xf numFmtId="0" fontId="7" fillId="0" borderId="7" xfId="4" applyFont="1" applyBorder="1" applyAlignment="1">
      <alignment horizontal="left" vertical="top" wrapText="1"/>
    </xf>
    <xf numFmtId="0" fontId="18" fillId="0" borderId="29" xfId="4" applyFont="1" applyBorder="1" applyAlignment="1">
      <alignment horizontal="left" vertical="top" wrapText="1"/>
    </xf>
    <xf numFmtId="0" fontId="1" fillId="2" borderId="7" xfId="0" applyFont="1" applyFill="1" applyBorder="1"/>
    <xf numFmtId="49" fontId="1" fillId="2" borderId="11" xfId="0" applyNumberFormat="1" applyFont="1" applyFill="1" applyBorder="1"/>
    <xf numFmtId="0" fontId="1" fillId="2" borderId="11" xfId="0" applyFont="1" applyFill="1" applyBorder="1"/>
    <xf numFmtId="165" fontId="13" fillId="2" borderId="6" xfId="2" applyNumberFormat="1" applyFont="1" applyFill="1" applyBorder="1"/>
    <xf numFmtId="49" fontId="0" fillId="0" borderId="28" xfId="0" applyNumberFormat="1" applyBorder="1"/>
    <xf numFmtId="167" fontId="18" fillId="0" borderId="6" xfId="4" applyNumberFormat="1" applyFont="1" applyBorder="1" applyAlignment="1">
      <alignment horizontal="right" vertical="center"/>
    </xf>
    <xf numFmtId="167" fontId="18" fillId="0" borderId="5" xfId="4" applyNumberFormat="1" applyFont="1" applyBorder="1" applyAlignment="1">
      <alignment horizontal="right" vertical="center"/>
    </xf>
    <xf numFmtId="167" fontId="18" fillId="0" borderId="7" xfId="4" applyNumberFormat="1" applyFont="1" applyBorder="1" applyAlignment="1">
      <alignment horizontal="right" vertical="center"/>
    </xf>
    <xf numFmtId="1" fontId="0" fillId="0" borderId="5" xfId="0" applyNumberFormat="1" applyBorder="1"/>
    <xf numFmtId="1" fontId="0" fillId="0" borderId="21" xfId="0" applyNumberFormat="1" applyBorder="1"/>
    <xf numFmtId="1" fontId="0" fillId="0" borderId="30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31" xfId="0" applyNumberFormat="1" applyBorder="1"/>
    <xf numFmtId="1" fontId="0" fillId="0" borderId="18" xfId="0" applyNumberFormat="1" applyBorder="1"/>
    <xf numFmtId="167" fontId="18" fillId="0" borderId="17" xfId="4" applyNumberFormat="1" applyFont="1" applyBorder="1" applyAlignment="1">
      <alignment horizontal="right" vertical="center"/>
    </xf>
    <xf numFmtId="0" fontId="18" fillId="0" borderId="7" xfId="4" applyFont="1" applyBorder="1" applyAlignment="1">
      <alignment horizontal="left" vertical="top" wrapText="1"/>
    </xf>
    <xf numFmtId="0" fontId="9" fillId="2" borderId="7" xfId="4" applyFont="1" applyFill="1" applyBorder="1" applyAlignment="1">
      <alignment horizontal="left" vertical="top" wrapText="1"/>
    </xf>
    <xf numFmtId="167" fontId="18" fillId="0" borderId="1" xfId="9" applyNumberFormat="1" applyFont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167" fontId="7" fillId="0" borderId="5" xfId="4" applyNumberFormat="1" applyFont="1" applyBorder="1" applyAlignment="1">
      <alignment horizontal="righ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7" fontId="11" fillId="2" borderId="1" xfId="9" applyNumberFormat="1" applyFont="1" applyFill="1" applyBorder="1" applyAlignment="1">
      <alignment horizontal="right" vertical="center"/>
    </xf>
    <xf numFmtId="166" fontId="11" fillId="2" borderId="1" xfId="9" applyNumberFormat="1" applyFont="1" applyFill="1" applyBorder="1" applyAlignment="1">
      <alignment horizontal="right" vertical="center"/>
    </xf>
    <xf numFmtId="166" fontId="9" fillId="2" borderId="1" xfId="3" applyNumberFormat="1" applyFont="1" applyFill="1" applyBorder="1" applyAlignment="1">
      <alignment horizontal="right" vertical="center"/>
    </xf>
    <xf numFmtId="167" fontId="11" fillId="2" borderId="1" xfId="5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right" vertical="center"/>
    </xf>
    <xf numFmtId="165" fontId="7" fillId="0" borderId="1" xfId="2" applyNumberFormat="1" applyFont="1" applyBorder="1" applyAlignment="1">
      <alignment horizontal="right" vertical="center"/>
    </xf>
    <xf numFmtId="167" fontId="18" fillId="0" borderId="20" xfId="4" applyNumberFormat="1" applyFont="1" applyBorder="1" applyAlignment="1">
      <alignment horizontal="right" vertical="center"/>
    </xf>
    <xf numFmtId="167" fontId="18" fillId="0" borderId="19" xfId="4" applyNumberFormat="1" applyFont="1" applyBorder="1" applyAlignment="1">
      <alignment horizontal="right" vertical="center"/>
    </xf>
    <xf numFmtId="167" fontId="7" fillId="0" borderId="20" xfId="4" applyNumberFormat="1" applyFont="1" applyBorder="1" applyAlignment="1">
      <alignment horizontal="right" vertical="center"/>
    </xf>
    <xf numFmtId="0" fontId="12" fillId="0" borderId="7" xfId="0" applyFont="1" applyBorder="1"/>
    <xf numFmtId="167" fontId="7" fillId="0" borderId="7" xfId="4" applyNumberFormat="1" applyFont="1" applyBorder="1" applyAlignment="1">
      <alignment horizontal="right" vertical="center"/>
    </xf>
    <xf numFmtId="1" fontId="12" fillId="0" borderId="8" xfId="0" applyNumberFormat="1" applyFont="1" applyBorder="1"/>
    <xf numFmtId="0" fontId="15" fillId="0" borderId="1" xfId="7" applyFont="1" applyBorder="1" applyAlignment="1">
      <alignment horizontal="left" vertical="top" wrapText="1"/>
    </xf>
    <xf numFmtId="0" fontId="15" fillId="0" borderId="9" xfId="7" applyFont="1" applyBorder="1" applyAlignment="1">
      <alignment horizontal="left" vertical="top" wrapText="1"/>
    </xf>
    <xf numFmtId="49" fontId="1" fillId="0" borderId="5" xfId="0" applyNumberFormat="1" applyFont="1" applyBorder="1"/>
    <xf numFmtId="165" fontId="7" fillId="0" borderId="9" xfId="2" applyNumberFormat="1" applyFont="1" applyBorder="1" applyAlignment="1">
      <alignment horizontal="right" vertical="center"/>
    </xf>
    <xf numFmtId="165" fontId="7" fillId="0" borderId="16" xfId="2" applyNumberFormat="1" applyFont="1" applyBorder="1" applyAlignment="1">
      <alignment horizontal="right" vertical="center"/>
    </xf>
    <xf numFmtId="165" fontId="7" fillId="0" borderId="17" xfId="2" applyNumberFormat="1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right" vertical="center"/>
    </xf>
    <xf numFmtId="165" fontId="11" fillId="0" borderId="18" xfId="2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2" fillId="0" borderId="23" xfId="0" applyNumberFormat="1" applyFont="1" applyBorder="1"/>
    <xf numFmtId="1" fontId="12" fillId="0" borderId="15" xfId="0" applyNumberFormat="1" applyFont="1" applyBorder="1"/>
    <xf numFmtId="1" fontId="12" fillId="0" borderId="24" xfId="0" applyNumberFormat="1" applyFont="1" applyBorder="1"/>
    <xf numFmtId="167" fontId="7" fillId="0" borderId="1" xfId="4" applyNumberFormat="1" applyFont="1" applyFill="1" applyBorder="1" applyAlignment="1">
      <alignment horizontal="right" vertical="center"/>
    </xf>
    <xf numFmtId="165" fontId="4" fillId="0" borderId="1" xfId="2" applyNumberFormat="1" applyFont="1" applyBorder="1"/>
    <xf numFmtId="166" fontId="8" fillId="0" borderId="1" xfId="3" applyNumberFormat="1" applyFont="1" applyBorder="1" applyAlignment="1">
      <alignment horizontal="center" vertical="top" wrapText="1"/>
    </xf>
    <xf numFmtId="166" fontId="9" fillId="2" borderId="1" xfId="3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7" fillId="0" borderId="1" xfId="4" applyFont="1" applyBorder="1" applyAlignment="1">
      <alignment horizontal="left" vertical="top" wrapText="1"/>
    </xf>
    <xf numFmtId="0" fontId="17" fillId="2" borderId="1" xfId="0" applyFont="1" applyFill="1" applyBorder="1"/>
    <xf numFmtId="167" fontId="17" fillId="2" borderId="1" xfId="0" applyNumberFormat="1" applyFont="1" applyFill="1" applyBorder="1"/>
    <xf numFmtId="0" fontId="4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1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7" xfId="0" applyFont="1" applyBorder="1"/>
  </cellXfs>
  <cellStyles count="10">
    <cellStyle name="Ezres" xfId="2" builtinId="3"/>
    <cellStyle name="Normál" xfId="0" builtinId="0"/>
    <cellStyle name="Normál 2" xfId="1"/>
    <cellStyle name="Normál_9." xfId="8"/>
    <cellStyle name="Normál_Jelentést_küldő" xfId="9"/>
    <cellStyle name="Normál_Munka1" xfId="4"/>
    <cellStyle name="Normál_Munka2" xfId="5"/>
    <cellStyle name="Normál_Munka4" xfId="6"/>
    <cellStyle name="Normál_Munka7" xfId="7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_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25">
          <cell r="B25">
            <v>42513.999999999949</v>
          </cell>
          <cell r="C25">
            <v>40536.999999999971</v>
          </cell>
          <cell r="D25">
            <v>39080.999999999942</v>
          </cell>
          <cell r="E25">
            <v>36396</v>
          </cell>
          <cell r="F25">
            <v>38617.999999999985</v>
          </cell>
          <cell r="G25">
            <v>36347.999999999985</v>
          </cell>
          <cell r="H25">
            <v>40737.000000000036</v>
          </cell>
          <cell r="I25">
            <v>39417.999999999985</v>
          </cell>
          <cell r="J25">
            <v>45592.999999999978</v>
          </cell>
          <cell r="K25">
            <v>43007.000000000044</v>
          </cell>
          <cell r="L25">
            <v>31631.000000000011</v>
          </cell>
          <cell r="M25">
            <v>33116.99999999992</v>
          </cell>
        </row>
        <row r="51">
          <cell r="B51">
            <v>38947.999999999905</v>
          </cell>
          <cell r="C51">
            <v>37128.999999999971</v>
          </cell>
          <cell r="D51">
            <v>35552</v>
          </cell>
          <cell r="E51">
            <v>33363.999999999978</v>
          </cell>
          <cell r="F51">
            <v>35615.999999999978</v>
          </cell>
          <cell r="G51">
            <v>33613.000000000007</v>
          </cell>
          <cell r="H51">
            <v>37846.999999999905</v>
          </cell>
          <cell r="I51">
            <v>36728</v>
          </cell>
          <cell r="J51">
            <v>43201.000000000036</v>
          </cell>
          <cell r="K51">
            <v>40917.000000000007</v>
          </cell>
          <cell r="L51">
            <v>29493.999999999945</v>
          </cell>
          <cell r="M51">
            <v>30987.999999999971</v>
          </cell>
        </row>
        <row r="77">
          <cell r="B77">
            <v>4259.9999999999982</v>
          </cell>
          <cell r="C77">
            <v>3366.9999999999968</v>
          </cell>
          <cell r="D77">
            <v>4676.9999999999854</v>
          </cell>
          <cell r="E77">
            <v>3744.0000000000105</v>
          </cell>
          <cell r="F77">
            <v>5048.9999999999882</v>
          </cell>
          <cell r="G77">
            <v>4341.9999999999936</v>
          </cell>
          <cell r="H77">
            <v>5637.9999999999964</v>
          </cell>
          <cell r="I77">
            <v>4649.9999999999964</v>
          </cell>
          <cell r="J77">
            <v>7699.9999999999836</v>
          </cell>
          <cell r="K77">
            <v>5599.0000000000073</v>
          </cell>
          <cell r="L77">
            <v>4512.9999999999982</v>
          </cell>
          <cell r="M77">
            <v>3612.0000000000045</v>
          </cell>
        </row>
        <row r="103">
          <cell r="B103">
            <v>1921.9999999999995</v>
          </cell>
          <cell r="C103">
            <v>1875.0000000000039</v>
          </cell>
          <cell r="D103">
            <v>2328.9999999999945</v>
          </cell>
          <cell r="E103">
            <v>2210.0000000000009</v>
          </cell>
          <cell r="F103">
            <v>2977.0000000000009</v>
          </cell>
          <cell r="G103">
            <v>2975.9999999999991</v>
          </cell>
          <cell r="H103">
            <v>3813.9999999999991</v>
          </cell>
          <cell r="I103">
            <v>3701.9999999999964</v>
          </cell>
          <cell r="J103">
            <v>5641.9999999999991</v>
          </cell>
          <cell r="K103">
            <v>5365.0000000000018</v>
          </cell>
          <cell r="L103">
            <v>3681.9999999999964</v>
          </cell>
          <cell r="M103">
            <v>3888.9999999999986</v>
          </cell>
        </row>
        <row r="129">
          <cell r="B129">
            <v>19.000000000000064</v>
          </cell>
          <cell r="C129">
            <v>18.000000000000057</v>
          </cell>
          <cell r="D129">
            <v>30.000000000000014</v>
          </cell>
          <cell r="E129">
            <v>20</v>
          </cell>
          <cell r="F129">
            <v>73.000000000000128</v>
          </cell>
          <cell r="G129">
            <v>60.000000000000028</v>
          </cell>
          <cell r="H129">
            <v>169.99999999999974</v>
          </cell>
          <cell r="I129">
            <v>90.000000000000043</v>
          </cell>
          <cell r="J129">
            <v>330.00000000000034</v>
          </cell>
          <cell r="K129">
            <v>148</v>
          </cell>
          <cell r="L129">
            <v>235.0000000000004</v>
          </cell>
          <cell r="M129">
            <v>138.00000000000026</v>
          </cell>
        </row>
        <row r="155">
          <cell r="B155">
            <v>54</v>
          </cell>
          <cell r="C155">
            <v>35</v>
          </cell>
          <cell r="D155">
            <v>82.000000000000085</v>
          </cell>
          <cell r="E155">
            <v>44.000000000000007</v>
          </cell>
          <cell r="F155">
            <v>113.99999999999982</v>
          </cell>
          <cell r="G155">
            <v>87.000000000000156</v>
          </cell>
          <cell r="H155">
            <v>197.0000000000002</v>
          </cell>
          <cell r="I155">
            <v>146.00000000000043</v>
          </cell>
          <cell r="J155">
            <v>335.99999999999966</v>
          </cell>
          <cell r="K155">
            <v>416.99999999999943</v>
          </cell>
          <cell r="L155">
            <v>240.00000000000017</v>
          </cell>
          <cell r="M155">
            <v>314.99999999999966</v>
          </cell>
        </row>
        <row r="181">
          <cell r="B181">
            <v>13156.000000000031</v>
          </cell>
          <cell r="C181">
            <v>10586.000000000027</v>
          </cell>
          <cell r="D181">
            <v>12693.999999999991</v>
          </cell>
          <cell r="E181">
            <v>10757.000000000024</v>
          </cell>
          <cell r="F181">
            <v>12689.000000000015</v>
          </cell>
          <cell r="G181">
            <v>10305.000000000013</v>
          </cell>
          <cell r="H181">
            <v>12236.000000000007</v>
          </cell>
          <cell r="I181">
            <v>10073.999999999998</v>
          </cell>
          <cell r="J181">
            <v>14249.000000000016</v>
          </cell>
          <cell r="K181">
            <v>11703.999999999998</v>
          </cell>
          <cell r="L181">
            <v>9077.0000000000109</v>
          </cell>
          <cell r="M181">
            <v>8124.0000000000055</v>
          </cell>
        </row>
        <row r="207">
          <cell r="B207">
            <v>4644.0000000000073</v>
          </cell>
          <cell r="C207">
            <v>5521.9999999999891</v>
          </cell>
          <cell r="D207">
            <v>5469.0000000000045</v>
          </cell>
          <cell r="E207">
            <v>6592.0000000000027</v>
          </cell>
          <cell r="F207">
            <v>6048.00000000001</v>
          </cell>
          <cell r="G207">
            <v>7252.00000000001</v>
          </cell>
          <cell r="H207">
            <v>6806.0000000000036</v>
          </cell>
          <cell r="I207">
            <v>8809.9999999999891</v>
          </cell>
          <cell r="J207">
            <v>9812.9999999999982</v>
          </cell>
          <cell r="K207">
            <v>12315.000000000007</v>
          </cell>
          <cell r="L207">
            <v>7480.9999999999964</v>
          </cell>
          <cell r="M207">
            <v>10327.999999999996</v>
          </cell>
        </row>
        <row r="233">
          <cell r="B233">
            <v>304.99999999999926</v>
          </cell>
          <cell r="C233">
            <v>278.00000000000028</v>
          </cell>
          <cell r="D233">
            <v>244.99999999999977</v>
          </cell>
          <cell r="E233">
            <v>250.00000000000017</v>
          </cell>
          <cell r="F233">
            <v>193.00000000000043</v>
          </cell>
          <cell r="G233">
            <v>205</v>
          </cell>
          <cell r="H233">
            <v>181.00000000000014</v>
          </cell>
          <cell r="I233">
            <v>205.00000000000017</v>
          </cell>
          <cell r="J233">
            <v>229</v>
          </cell>
          <cell r="K233">
            <v>216.99999999999986</v>
          </cell>
          <cell r="L233">
            <v>129</v>
          </cell>
          <cell r="M233">
            <v>155.00000000000003</v>
          </cell>
        </row>
        <row r="259">
          <cell r="B259">
            <v>121.99999999999983</v>
          </cell>
          <cell r="C259">
            <v>128.99999999999991</v>
          </cell>
          <cell r="D259">
            <v>115.00000000000018</v>
          </cell>
          <cell r="E259">
            <v>137.00000000000006</v>
          </cell>
          <cell r="F259">
            <v>134</v>
          </cell>
          <cell r="G259">
            <v>136.00000000000003</v>
          </cell>
          <cell r="H259">
            <v>147.00000000000011</v>
          </cell>
          <cell r="I259">
            <v>155.00000000000045</v>
          </cell>
          <cell r="J259">
            <v>167.99999999999983</v>
          </cell>
          <cell r="K259">
            <v>169.9999999999998</v>
          </cell>
          <cell r="L259">
            <v>122.00000000000013</v>
          </cell>
          <cell r="M259">
            <v>108.0000000000001</v>
          </cell>
        </row>
        <row r="285">
          <cell r="B285">
            <v>219</v>
          </cell>
          <cell r="C285">
            <v>27</v>
          </cell>
          <cell r="D285">
            <v>290.00000000000034</v>
          </cell>
          <cell r="E285">
            <v>41.000000000000121</v>
          </cell>
          <cell r="F285">
            <v>1241.0000000000025</v>
          </cell>
          <cell r="G285">
            <v>115</v>
          </cell>
          <cell r="H285">
            <v>1057.9999999999995</v>
          </cell>
          <cell r="I285">
            <v>72.000000000000099</v>
          </cell>
          <cell r="J285">
            <v>1173.9999999999993</v>
          </cell>
          <cell r="K285">
            <v>50</v>
          </cell>
          <cell r="L285">
            <v>667.99999999999841</v>
          </cell>
          <cell r="M285">
            <v>35.999999999999893</v>
          </cell>
        </row>
        <row r="311">
          <cell r="B311">
            <v>182.00000000000017</v>
          </cell>
          <cell r="C311">
            <v>197.00000000000011</v>
          </cell>
          <cell r="D311">
            <v>188.99999999999977</v>
          </cell>
          <cell r="E311">
            <v>232</v>
          </cell>
          <cell r="F311">
            <v>221.00000000000009</v>
          </cell>
          <cell r="G311">
            <v>210.0000000000004</v>
          </cell>
          <cell r="H311">
            <v>286</v>
          </cell>
          <cell r="I311">
            <v>270.00000000000011</v>
          </cell>
          <cell r="J311">
            <v>274.99999999999977</v>
          </cell>
          <cell r="K311">
            <v>258.00000000000006</v>
          </cell>
          <cell r="L311">
            <v>141.0000000000004</v>
          </cell>
          <cell r="M311">
            <v>217.00000000000006</v>
          </cell>
        </row>
        <row r="337">
          <cell r="B337">
            <v>301.99999999999972</v>
          </cell>
          <cell r="C337">
            <v>193.9999999999998</v>
          </cell>
          <cell r="D337">
            <v>242.9999999999998</v>
          </cell>
          <cell r="E337">
            <v>186.99999999999966</v>
          </cell>
          <cell r="F337">
            <v>235.00000000000048</v>
          </cell>
          <cell r="G337">
            <v>210.0000000000002</v>
          </cell>
          <cell r="H337">
            <v>242</v>
          </cell>
          <cell r="I337">
            <v>196.99999999999989</v>
          </cell>
          <cell r="J337">
            <v>334.99999999999989</v>
          </cell>
          <cell r="K337">
            <v>263.00000000000034</v>
          </cell>
          <cell r="L337">
            <v>229.99999999999986</v>
          </cell>
          <cell r="M337">
            <v>182</v>
          </cell>
        </row>
        <row r="363">
          <cell r="B363">
            <v>165.00000000000031</v>
          </cell>
          <cell r="C363">
            <v>116.00000000000006</v>
          </cell>
          <cell r="D363">
            <v>269.99999999999977</v>
          </cell>
          <cell r="E363">
            <v>205.0000000000002</v>
          </cell>
          <cell r="F363">
            <v>514.99999999999943</v>
          </cell>
          <cell r="G363">
            <v>349.99999999999955</v>
          </cell>
          <cell r="H363">
            <v>1050.9999999999995</v>
          </cell>
          <cell r="I363">
            <v>548</v>
          </cell>
          <cell r="J363">
            <v>1431.9999999999991</v>
          </cell>
          <cell r="K363">
            <v>551.00000000000011</v>
          </cell>
          <cell r="L363">
            <v>1207.0000000000007</v>
          </cell>
          <cell r="M363">
            <v>392</v>
          </cell>
        </row>
        <row r="389">
          <cell r="B389">
            <v>150.00000000000026</v>
          </cell>
          <cell r="C389">
            <v>144.00000000000003</v>
          </cell>
          <cell r="D389">
            <v>139</v>
          </cell>
          <cell r="E389">
            <v>133.00000000000017</v>
          </cell>
          <cell r="F389">
            <v>138.99999999999991</v>
          </cell>
          <cell r="G389">
            <v>129</v>
          </cell>
          <cell r="H389">
            <v>151.99999999999977</v>
          </cell>
          <cell r="I389">
            <v>152.0000000000004</v>
          </cell>
          <cell r="J389">
            <v>211.00000000000023</v>
          </cell>
          <cell r="K389">
            <v>229.00000000000014</v>
          </cell>
          <cell r="L389">
            <v>152</v>
          </cell>
          <cell r="M389">
            <v>152.00000000000028</v>
          </cell>
        </row>
        <row r="415">
          <cell r="B415">
            <v>103.0000000000001</v>
          </cell>
          <cell r="C415">
            <v>107.9999999999999</v>
          </cell>
          <cell r="D415">
            <v>94.000000000000156</v>
          </cell>
          <cell r="E415">
            <v>85.000000000000412</v>
          </cell>
          <cell r="F415">
            <v>108</v>
          </cell>
          <cell r="G415">
            <v>119.99999999999993</v>
          </cell>
          <cell r="H415">
            <v>92.000000000000185</v>
          </cell>
          <cell r="I415">
            <v>110.00000000000007</v>
          </cell>
          <cell r="J415">
            <v>147.00000000000003</v>
          </cell>
          <cell r="K415">
            <v>165.00000000000011</v>
          </cell>
          <cell r="L415">
            <v>112.00000000000006</v>
          </cell>
          <cell r="M415">
            <v>119.00000000000006</v>
          </cell>
        </row>
        <row r="441">
          <cell r="B441">
            <v>11.000000000000009</v>
          </cell>
          <cell r="C441">
            <v>13.000000000000034</v>
          </cell>
          <cell r="D441">
            <v>12.000000000000028</v>
          </cell>
          <cell r="E441">
            <v>9.0000000000000231</v>
          </cell>
          <cell r="F441">
            <v>29</v>
          </cell>
          <cell r="G441">
            <v>15</v>
          </cell>
          <cell r="H441">
            <v>33.000000000000028</v>
          </cell>
          <cell r="I441">
            <v>28.000000000000028</v>
          </cell>
          <cell r="J441">
            <v>81.000000000000014</v>
          </cell>
          <cell r="K441">
            <v>81.000000000000028</v>
          </cell>
          <cell r="L441">
            <v>78.000000000000028</v>
          </cell>
          <cell r="M441">
            <v>84.000000000000213</v>
          </cell>
        </row>
        <row r="467">
          <cell r="B467">
            <v>630.00000000000023</v>
          </cell>
          <cell r="C467">
            <v>720.00000000000114</v>
          </cell>
          <cell r="D467">
            <v>582.00000000000011</v>
          </cell>
          <cell r="E467">
            <v>697.00000000000102</v>
          </cell>
          <cell r="F467">
            <v>619.99999999999875</v>
          </cell>
          <cell r="G467">
            <v>741.99999999999966</v>
          </cell>
          <cell r="H467">
            <v>585.00000000000057</v>
          </cell>
          <cell r="I467">
            <v>833.00000000000011</v>
          </cell>
          <cell r="J467">
            <v>722.00000000000125</v>
          </cell>
          <cell r="K467">
            <v>1257.0000000000045</v>
          </cell>
          <cell r="L467">
            <v>516.00000000000045</v>
          </cell>
          <cell r="M467">
            <v>956.99999999999955</v>
          </cell>
        </row>
        <row r="493">
          <cell r="B493">
            <v>104.99999999999991</v>
          </cell>
          <cell r="C493">
            <v>60.999999999999879</v>
          </cell>
          <cell r="D493">
            <v>62.999999999999915</v>
          </cell>
          <cell r="E493">
            <v>54</v>
          </cell>
          <cell r="F493">
            <v>66.000000000000043</v>
          </cell>
          <cell r="G493">
            <v>42.000000000000099</v>
          </cell>
          <cell r="H493">
            <v>67.000000000000256</v>
          </cell>
          <cell r="I493">
            <v>49.000000000000036</v>
          </cell>
          <cell r="J493">
            <v>108.00000000000017</v>
          </cell>
          <cell r="K493">
            <v>100.00000000000007</v>
          </cell>
          <cell r="L493">
            <v>48</v>
          </cell>
          <cell r="M493">
            <v>68</v>
          </cell>
        </row>
        <row r="571">
          <cell r="B571">
            <v>63.000000000000057</v>
          </cell>
          <cell r="C571">
            <v>73.000000000000171</v>
          </cell>
          <cell r="D571">
            <v>62.000000000000043</v>
          </cell>
          <cell r="E571">
            <v>69</v>
          </cell>
          <cell r="F571">
            <v>119</v>
          </cell>
          <cell r="G571">
            <v>98.999999999999915</v>
          </cell>
          <cell r="H571">
            <v>129.00000000000006</v>
          </cell>
          <cell r="I571">
            <v>108.99999999999986</v>
          </cell>
          <cell r="J571">
            <v>209.99999999999977</v>
          </cell>
          <cell r="K571">
            <v>145.99999999999983</v>
          </cell>
          <cell r="L571">
            <v>116.99999999999984</v>
          </cell>
          <cell r="M571">
            <v>127</v>
          </cell>
        </row>
        <row r="597">
          <cell r="B597">
            <v>29.999999999999943</v>
          </cell>
          <cell r="C597">
            <v>68</v>
          </cell>
          <cell r="D597">
            <v>120.0000000000001</v>
          </cell>
          <cell r="E597">
            <v>169.00000000000037</v>
          </cell>
          <cell r="F597">
            <v>133</v>
          </cell>
          <cell r="G597">
            <v>251.00000000000006</v>
          </cell>
          <cell r="H597">
            <v>148.00000000000014</v>
          </cell>
          <cell r="I597">
            <v>371.00000000000028</v>
          </cell>
          <cell r="J597">
            <v>184</v>
          </cell>
          <cell r="K597">
            <v>553</v>
          </cell>
          <cell r="L597">
            <v>128.00000000000009</v>
          </cell>
          <cell r="M597">
            <v>542.99999999999977</v>
          </cell>
        </row>
        <row r="623">
          <cell r="B623">
            <v>4762.0000000000018</v>
          </cell>
          <cell r="C623">
            <v>4113</v>
          </cell>
          <cell r="D623">
            <v>5531.9999999999873</v>
          </cell>
          <cell r="E623">
            <v>4203.0000000000091</v>
          </cell>
          <cell r="F623">
            <v>5745.0000000000064</v>
          </cell>
          <cell r="G623">
            <v>4240.0000000000018</v>
          </cell>
          <cell r="H623">
            <v>5653.9999999999891</v>
          </cell>
          <cell r="I623">
            <v>4531.0000000000027</v>
          </cell>
          <cell r="J623">
            <v>6842.0000000000064</v>
          </cell>
          <cell r="K623">
            <v>5251.9999999999945</v>
          </cell>
          <cell r="L623">
            <v>4746.0000000000073</v>
          </cell>
          <cell r="M623">
            <v>4197.9999999999973</v>
          </cell>
        </row>
        <row r="649">
          <cell r="B649">
            <v>898.99999999999807</v>
          </cell>
          <cell r="C649">
            <v>758.00000000000068</v>
          </cell>
          <cell r="D649">
            <v>743.00000000000102</v>
          </cell>
          <cell r="E649">
            <v>759.00000000000023</v>
          </cell>
          <cell r="F649">
            <v>894.00000000000045</v>
          </cell>
          <cell r="G649">
            <v>734.00000000000011</v>
          </cell>
          <cell r="H649">
            <v>899.00000000000091</v>
          </cell>
          <cell r="I649">
            <v>681.0000000000008</v>
          </cell>
          <cell r="J649">
            <v>989.00000000000091</v>
          </cell>
          <cell r="K649">
            <v>986.99999999999955</v>
          </cell>
          <cell r="L649">
            <v>491.00000000000023</v>
          </cell>
          <cell r="M649">
            <v>705.00000000000045</v>
          </cell>
        </row>
        <row r="675">
          <cell r="B675">
            <v>258.99999999999966</v>
          </cell>
          <cell r="C675">
            <v>219.00000000000034</v>
          </cell>
          <cell r="D675">
            <v>199.00000000000028</v>
          </cell>
          <cell r="E675">
            <v>177</v>
          </cell>
          <cell r="F675">
            <v>227.00000000000009</v>
          </cell>
          <cell r="G675">
            <v>168.0000000000002</v>
          </cell>
          <cell r="H675">
            <v>203.00000000000017</v>
          </cell>
          <cell r="I675">
            <v>151.9999999999998</v>
          </cell>
          <cell r="J675">
            <v>166.99999999999989</v>
          </cell>
          <cell r="K675">
            <v>212</v>
          </cell>
          <cell r="L675">
            <v>76</v>
          </cell>
          <cell r="M675">
            <v>136.00000000000011</v>
          </cell>
        </row>
        <row r="701">
          <cell r="B701">
            <v>106.00000000000004</v>
          </cell>
          <cell r="C701">
            <v>118.00000000000009</v>
          </cell>
          <cell r="D701">
            <v>130</v>
          </cell>
          <cell r="E701">
            <v>152.00000000000045</v>
          </cell>
          <cell r="F701">
            <v>131.00000000000017</v>
          </cell>
          <cell r="G701">
            <v>273.00000000000063</v>
          </cell>
          <cell r="H701">
            <v>131.99999999999986</v>
          </cell>
          <cell r="I701">
            <v>455.00000000000125</v>
          </cell>
          <cell r="J701">
            <v>86.000000000000099</v>
          </cell>
          <cell r="K701">
            <v>499.00000000000006</v>
          </cell>
          <cell r="L701">
            <v>58.000000000000043</v>
          </cell>
          <cell r="M701">
            <v>383.99999999999966</v>
          </cell>
        </row>
        <row r="727">
          <cell r="B727">
            <v>892</v>
          </cell>
          <cell r="C727">
            <v>566.99999999999977</v>
          </cell>
          <cell r="D727">
            <v>920.00000000000148</v>
          </cell>
          <cell r="E727">
            <v>591.99999999999909</v>
          </cell>
          <cell r="F727">
            <v>926.00000000000159</v>
          </cell>
          <cell r="G727">
            <v>577.00000000000171</v>
          </cell>
          <cell r="H727">
            <v>935.00000000000114</v>
          </cell>
          <cell r="I727">
            <v>657.00000000000011</v>
          </cell>
          <cell r="J727">
            <v>1166.0000000000014</v>
          </cell>
          <cell r="K727">
            <v>918.99999999999909</v>
          </cell>
          <cell r="L727">
            <v>678.00000000000091</v>
          </cell>
          <cell r="M727">
            <v>682.00000000000125</v>
          </cell>
        </row>
        <row r="753">
          <cell r="B753">
            <v>1077.0000000000041</v>
          </cell>
          <cell r="C753">
            <v>758.99999999999909</v>
          </cell>
          <cell r="D753">
            <v>1341.0000000000014</v>
          </cell>
          <cell r="E753">
            <v>936.00000000000216</v>
          </cell>
          <cell r="F753">
            <v>1512</v>
          </cell>
          <cell r="G753">
            <v>1146.0000000000002</v>
          </cell>
          <cell r="H753">
            <v>1806.0000000000014</v>
          </cell>
          <cell r="I753">
            <v>1324.0000000000018</v>
          </cell>
          <cell r="J753">
            <v>2488.0000000000009</v>
          </cell>
          <cell r="K753">
            <v>1862.0000000000025</v>
          </cell>
          <cell r="L753">
            <v>1795.000000000002</v>
          </cell>
          <cell r="M753">
            <v>1475.9999999999998</v>
          </cell>
        </row>
        <row r="779">
          <cell r="B779">
            <v>506.99999999999966</v>
          </cell>
          <cell r="C779">
            <v>605.99999999999977</v>
          </cell>
          <cell r="D779">
            <v>521.99999999999932</v>
          </cell>
          <cell r="E779">
            <v>649.00000000000125</v>
          </cell>
          <cell r="F779">
            <v>584.99999999999966</v>
          </cell>
          <cell r="G779">
            <v>610.99999999999909</v>
          </cell>
          <cell r="H779">
            <v>597.00000000000091</v>
          </cell>
          <cell r="I779">
            <v>659.00000000000045</v>
          </cell>
          <cell r="J779">
            <v>768.99999999999841</v>
          </cell>
          <cell r="K779">
            <v>830.99999999999943</v>
          </cell>
          <cell r="L779">
            <v>514.99999999999977</v>
          </cell>
          <cell r="M779">
            <v>614.00000000000091</v>
          </cell>
        </row>
        <row r="805">
          <cell r="B805">
            <v>99.000000000000057</v>
          </cell>
          <cell r="C805">
            <v>72</v>
          </cell>
          <cell r="D805">
            <v>116.0000000000001</v>
          </cell>
          <cell r="E805">
            <v>83.000000000000171</v>
          </cell>
          <cell r="F805">
            <v>98.000000000000014</v>
          </cell>
          <cell r="G805">
            <v>83.000000000000028</v>
          </cell>
          <cell r="H805">
            <v>85.000000000000057</v>
          </cell>
          <cell r="I805">
            <v>114.00000000000003</v>
          </cell>
          <cell r="J805">
            <v>198</v>
          </cell>
          <cell r="K805">
            <v>254.00000000000003</v>
          </cell>
          <cell r="L805">
            <v>104.00000000000009</v>
          </cell>
          <cell r="M805">
            <v>161.99999999999991</v>
          </cell>
        </row>
        <row r="831">
          <cell r="B831">
            <v>57.000000000000149</v>
          </cell>
          <cell r="C831">
            <v>56.000000000000142</v>
          </cell>
          <cell r="D831">
            <v>54</v>
          </cell>
          <cell r="E831">
            <v>63.000000000000156</v>
          </cell>
          <cell r="F831">
            <v>62.000000000000057</v>
          </cell>
          <cell r="G831">
            <v>76.999999999999915</v>
          </cell>
          <cell r="H831">
            <v>53.000000000000064</v>
          </cell>
          <cell r="I831">
            <v>124.00000000000016</v>
          </cell>
          <cell r="J831">
            <v>109.00000000000009</v>
          </cell>
          <cell r="K831">
            <v>257</v>
          </cell>
          <cell r="L831">
            <v>82.000000000000142</v>
          </cell>
          <cell r="M831">
            <v>204.99999999999986</v>
          </cell>
        </row>
        <row r="857">
          <cell r="B857">
            <v>1554.9999999999982</v>
          </cell>
          <cell r="C857">
            <v>854.0000000000008</v>
          </cell>
          <cell r="D857">
            <v>1618.9999999999952</v>
          </cell>
          <cell r="E857">
            <v>940.00000000000136</v>
          </cell>
          <cell r="F857">
            <v>1761.9999999999995</v>
          </cell>
          <cell r="G857">
            <v>1052.0000000000009</v>
          </cell>
          <cell r="H857">
            <v>1655.9999999999966</v>
          </cell>
          <cell r="I857">
            <v>997.00000000000011</v>
          </cell>
          <cell r="J857">
            <v>1507.9999999999993</v>
          </cell>
          <cell r="K857">
            <v>866.99999999999932</v>
          </cell>
          <cell r="L857">
            <v>713.99999999999977</v>
          </cell>
          <cell r="M857">
            <v>475</v>
          </cell>
        </row>
        <row r="883">
          <cell r="B883">
            <v>1228.9999999999989</v>
          </cell>
          <cell r="C883">
            <v>573.99999999999966</v>
          </cell>
          <cell r="D883">
            <v>1234.999999999997</v>
          </cell>
          <cell r="E883">
            <v>610.99999999999909</v>
          </cell>
          <cell r="F883">
            <v>1285.9999999999995</v>
          </cell>
          <cell r="G883">
            <v>672.99999999999898</v>
          </cell>
          <cell r="H883">
            <v>1014.999999999999</v>
          </cell>
          <cell r="I883">
            <v>769.99999999999841</v>
          </cell>
          <cell r="J883">
            <v>917.00000000000182</v>
          </cell>
          <cell r="K883">
            <v>818.9999999999992</v>
          </cell>
          <cell r="L883">
            <v>469.00000000000011</v>
          </cell>
          <cell r="M883">
            <v>425.0000000000004</v>
          </cell>
        </row>
        <row r="909">
          <cell r="B909">
            <v>119.00000000000011</v>
          </cell>
          <cell r="C909">
            <v>92.000000000000171</v>
          </cell>
          <cell r="D909">
            <v>125.00000000000006</v>
          </cell>
          <cell r="E909">
            <v>98.000000000000227</v>
          </cell>
          <cell r="F909">
            <v>147</v>
          </cell>
          <cell r="G909">
            <v>118.00000000000009</v>
          </cell>
          <cell r="H909">
            <v>133</v>
          </cell>
          <cell r="I909">
            <v>126.00000000000018</v>
          </cell>
          <cell r="J909">
            <v>200.0000000000002</v>
          </cell>
          <cell r="K909">
            <v>179.99999999999986</v>
          </cell>
          <cell r="L909">
            <v>108</v>
          </cell>
          <cell r="M909">
            <v>117.0000000000001</v>
          </cell>
        </row>
        <row r="935">
          <cell r="B935">
            <v>66</v>
          </cell>
          <cell r="C935">
            <v>53.000000000000021</v>
          </cell>
          <cell r="D935">
            <v>41.000000000000078</v>
          </cell>
          <cell r="E935">
            <v>46.000000000000028</v>
          </cell>
          <cell r="F935">
            <v>57.000000000000092</v>
          </cell>
          <cell r="G935">
            <v>40.000000000000064</v>
          </cell>
          <cell r="H935">
            <v>55.000000000000021</v>
          </cell>
          <cell r="I935">
            <v>55</v>
          </cell>
          <cell r="J935">
            <v>72.999999999999915</v>
          </cell>
          <cell r="K935">
            <v>44.000000000000007</v>
          </cell>
          <cell r="L935">
            <v>44.999999999999936</v>
          </cell>
          <cell r="M935">
            <v>34.000000000000028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6"/>
  <sheetViews>
    <sheetView tabSelected="1" zoomScaleNormal="100" zoomScaleSheetLayoutView="130" workbookViewId="0">
      <selection activeCell="F17" sqref="F17"/>
    </sheetView>
  </sheetViews>
  <sheetFormatPr defaultRowHeight="12.75" x14ac:dyDescent="0.2"/>
  <cols>
    <col min="1" max="1" width="24.5703125" customWidth="1"/>
    <col min="2" max="7" width="11.140625" customWidth="1"/>
  </cols>
  <sheetData>
    <row r="1" spans="1:6" ht="12.75" customHeight="1" x14ac:dyDescent="0.2">
      <c r="A1" s="20" t="s">
        <v>171</v>
      </c>
      <c r="B1" s="20"/>
      <c r="C1" s="20"/>
    </row>
    <row r="2" spans="1:6" ht="12.75" customHeight="1" x14ac:dyDescent="0.2">
      <c r="A2" s="121" t="s">
        <v>153</v>
      </c>
      <c r="B2" s="122"/>
      <c r="C2" s="122"/>
      <c r="D2" s="122"/>
      <c r="E2" s="122"/>
      <c r="F2" s="122"/>
    </row>
    <row r="3" spans="1:6" x14ac:dyDescent="0.2">
      <c r="A3" s="13"/>
    </row>
    <row r="4" spans="1:6" ht="30" customHeight="1" x14ac:dyDescent="0.2">
      <c r="A4" s="123" t="s">
        <v>172</v>
      </c>
      <c r="B4" s="123"/>
      <c r="C4" s="123"/>
      <c r="D4" s="123"/>
      <c r="E4" s="123"/>
    </row>
    <row r="5" spans="1:6" ht="30" customHeight="1" x14ac:dyDescent="0.2">
      <c r="A5" s="56" t="s">
        <v>2</v>
      </c>
      <c r="B5" s="40" t="s">
        <v>110</v>
      </c>
      <c r="C5" s="40" t="s">
        <v>150</v>
      </c>
      <c r="D5" s="55" t="s">
        <v>109</v>
      </c>
      <c r="E5" s="55" t="s">
        <v>150</v>
      </c>
    </row>
    <row r="6" spans="1:6" x14ac:dyDescent="0.2">
      <c r="A6" s="79" t="s">
        <v>93</v>
      </c>
      <c r="B6" s="81">
        <v>2778</v>
      </c>
      <c r="C6" s="82">
        <f>B6/B$16</f>
        <v>0.63979732842008286</v>
      </c>
      <c r="D6" s="57">
        <v>3743</v>
      </c>
      <c r="E6" s="34">
        <f>D6/D$16</f>
        <v>0.66899016979445936</v>
      </c>
    </row>
    <row r="7" spans="1:6" x14ac:dyDescent="0.2">
      <c r="A7" s="79" t="s">
        <v>169</v>
      </c>
      <c r="B7" s="81">
        <v>40</v>
      </c>
      <c r="C7" s="82">
        <f t="shared" ref="C7:C16" si="0">B7/B$16</f>
        <v>9.2123445416858584E-3</v>
      </c>
      <c r="D7" s="57">
        <v>64</v>
      </c>
      <c r="E7" s="34">
        <f t="shared" ref="E7:E16" si="1">D7/D$16</f>
        <v>1.1438784629133154E-2</v>
      </c>
    </row>
    <row r="8" spans="1:6" x14ac:dyDescent="0.2">
      <c r="A8" s="79" t="s">
        <v>94</v>
      </c>
      <c r="B8" s="81">
        <v>521</v>
      </c>
      <c r="C8" s="82">
        <f t="shared" si="0"/>
        <v>0.11999078765545831</v>
      </c>
      <c r="D8" s="57">
        <v>613</v>
      </c>
      <c r="E8" s="34">
        <f t="shared" si="1"/>
        <v>0.109562109025916</v>
      </c>
    </row>
    <row r="9" spans="1:6" x14ac:dyDescent="0.2">
      <c r="A9" s="79" t="s">
        <v>151</v>
      </c>
      <c r="B9" s="81">
        <v>62</v>
      </c>
      <c r="C9" s="82">
        <f t="shared" si="0"/>
        <v>1.4279134039613081E-2</v>
      </c>
      <c r="D9" s="57">
        <v>90</v>
      </c>
      <c r="E9" s="34">
        <f t="shared" si="1"/>
        <v>1.6085790884718499E-2</v>
      </c>
    </row>
    <row r="10" spans="1:6" x14ac:dyDescent="0.2">
      <c r="A10" s="79" t="s">
        <v>95</v>
      </c>
      <c r="B10" s="81">
        <v>28</v>
      </c>
      <c r="C10" s="82">
        <f t="shared" si="0"/>
        <v>6.4486411791801011E-3</v>
      </c>
      <c r="D10" s="57">
        <v>32</v>
      </c>
      <c r="E10" s="34">
        <f t="shared" si="1"/>
        <v>5.719392314566577E-3</v>
      </c>
    </row>
    <row r="11" spans="1:6" x14ac:dyDescent="0.2">
      <c r="A11" s="79" t="s">
        <v>96</v>
      </c>
      <c r="B11" s="81">
        <v>82</v>
      </c>
      <c r="C11" s="82">
        <f t="shared" si="0"/>
        <v>1.8885306310456013E-2</v>
      </c>
      <c r="D11" s="57">
        <v>99</v>
      </c>
      <c r="E11" s="34">
        <f t="shared" si="1"/>
        <v>1.7694369973190349E-2</v>
      </c>
    </row>
    <row r="12" spans="1:6" x14ac:dyDescent="0.2">
      <c r="A12" s="79" t="s">
        <v>157</v>
      </c>
      <c r="B12" s="81">
        <v>324</v>
      </c>
      <c r="C12" s="82">
        <f t="shared" si="0"/>
        <v>7.4619990787655452E-2</v>
      </c>
      <c r="D12" s="57">
        <v>375</v>
      </c>
      <c r="E12" s="34">
        <f t="shared" si="1"/>
        <v>6.7024128686327081E-2</v>
      </c>
    </row>
    <row r="13" spans="1:6" x14ac:dyDescent="0.2">
      <c r="A13" s="79" t="s">
        <v>170</v>
      </c>
      <c r="B13" s="81">
        <v>1</v>
      </c>
      <c r="C13" s="82">
        <f t="shared" si="0"/>
        <v>2.3030861354214648E-4</v>
      </c>
      <c r="D13" s="57">
        <v>1</v>
      </c>
      <c r="E13" s="34">
        <f t="shared" si="1"/>
        <v>1.7873100983020553E-4</v>
      </c>
    </row>
    <row r="14" spans="1:6" x14ac:dyDescent="0.2">
      <c r="A14" s="79" t="s">
        <v>158</v>
      </c>
      <c r="B14" s="81">
        <v>412</v>
      </c>
      <c r="C14" s="82">
        <f t="shared" si="0"/>
        <v>9.4887148779364341E-2</v>
      </c>
      <c r="D14" s="57">
        <v>475</v>
      </c>
      <c r="E14" s="34">
        <f t="shared" si="1"/>
        <v>8.4897229669347637E-2</v>
      </c>
    </row>
    <row r="15" spans="1:6" x14ac:dyDescent="0.2">
      <c r="A15" s="79" t="s">
        <v>159</v>
      </c>
      <c r="B15" s="81">
        <v>94</v>
      </c>
      <c r="C15" s="82">
        <f t="shared" si="0"/>
        <v>2.164900967296177E-2</v>
      </c>
      <c r="D15" s="57">
        <v>103</v>
      </c>
      <c r="E15" s="34">
        <f t="shared" si="1"/>
        <v>1.8409294012511172E-2</v>
      </c>
    </row>
    <row r="16" spans="1:6" x14ac:dyDescent="0.2">
      <c r="A16" s="80" t="s">
        <v>3</v>
      </c>
      <c r="B16" s="86">
        <v>4342</v>
      </c>
      <c r="C16" s="87">
        <f t="shared" si="0"/>
        <v>1</v>
      </c>
      <c r="D16" s="46">
        <v>5595</v>
      </c>
      <c r="E16" s="33">
        <f t="shared" si="1"/>
        <v>1</v>
      </c>
    </row>
  </sheetData>
  <mergeCells count="2">
    <mergeCell ref="A2:F2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3" sqref="O23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44" t="s">
        <v>174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s="11" customFormat="1" ht="39" thickBot="1" x14ac:dyDescent="0.25">
      <c r="A2" s="40" t="s">
        <v>80</v>
      </c>
      <c r="B2" s="40" t="s">
        <v>79</v>
      </c>
      <c r="C2" s="40" t="s">
        <v>108</v>
      </c>
      <c r="D2" s="40" t="s">
        <v>69</v>
      </c>
      <c r="E2" s="40" t="s">
        <v>70</v>
      </c>
      <c r="F2" s="40" t="s">
        <v>71</v>
      </c>
      <c r="G2" s="40" t="s">
        <v>72</v>
      </c>
      <c r="H2" s="40" t="s">
        <v>73</v>
      </c>
      <c r="I2" s="40" t="s">
        <v>74</v>
      </c>
      <c r="J2" s="40" t="s">
        <v>173</v>
      </c>
      <c r="K2" s="40" t="s">
        <v>75</v>
      </c>
      <c r="L2" s="40" t="s">
        <v>76</v>
      </c>
      <c r="M2" s="40" t="s">
        <v>77</v>
      </c>
      <c r="N2" s="40" t="s">
        <v>78</v>
      </c>
    </row>
    <row r="3" spans="1:14" ht="12.75" customHeight="1" x14ac:dyDescent="0.2">
      <c r="A3" s="147" t="s">
        <v>82</v>
      </c>
      <c r="B3" s="99" t="s">
        <v>46</v>
      </c>
      <c r="C3" s="101">
        <v>34880.999999999993</v>
      </c>
      <c r="D3" s="101">
        <v>0</v>
      </c>
      <c r="E3" s="101">
        <v>0</v>
      </c>
      <c r="F3" s="101">
        <v>34711.000000000036</v>
      </c>
      <c r="G3" s="101">
        <v>34435</v>
      </c>
      <c r="H3" s="101">
        <v>13618.000000000002</v>
      </c>
      <c r="I3" s="101">
        <v>32938.000000000022</v>
      </c>
      <c r="J3" s="101">
        <v>29720.999999999982</v>
      </c>
      <c r="K3" s="101">
        <v>34675.999999999993</v>
      </c>
      <c r="L3" s="101">
        <v>34679.999999999978</v>
      </c>
      <c r="M3" s="101">
        <v>41447.000000000007</v>
      </c>
      <c r="N3" s="102">
        <v>38433.999999999985</v>
      </c>
    </row>
    <row r="4" spans="1:14" x14ac:dyDescent="0.2">
      <c r="A4" s="148"/>
      <c r="B4" s="98" t="s">
        <v>10</v>
      </c>
      <c r="C4" s="91">
        <v>24202.999999999996</v>
      </c>
      <c r="D4" s="91">
        <v>0</v>
      </c>
      <c r="E4" s="91">
        <v>0</v>
      </c>
      <c r="F4" s="91">
        <v>24070.000000000004</v>
      </c>
      <c r="G4" s="91">
        <v>23758</v>
      </c>
      <c r="H4" s="91">
        <v>15172.000000000005</v>
      </c>
      <c r="I4" s="91">
        <v>18165.000000000007</v>
      </c>
      <c r="J4" s="91">
        <v>19907</v>
      </c>
      <c r="K4" s="91">
        <v>23969.000000000011</v>
      </c>
      <c r="L4" s="91">
        <v>23585</v>
      </c>
      <c r="M4" s="91">
        <v>27121.000000000004</v>
      </c>
      <c r="N4" s="103">
        <v>27463.999999999982</v>
      </c>
    </row>
    <row r="5" spans="1:14" x14ac:dyDescent="0.2">
      <c r="A5" s="148"/>
      <c r="B5" s="98" t="s">
        <v>15</v>
      </c>
      <c r="C5" s="91">
        <v>20652.999999999993</v>
      </c>
      <c r="D5" s="91">
        <v>0</v>
      </c>
      <c r="E5" s="91">
        <v>0</v>
      </c>
      <c r="F5" s="91">
        <v>20599</v>
      </c>
      <c r="G5" s="91">
        <v>20333.000000000007</v>
      </c>
      <c r="H5" s="91">
        <v>9063.0000000000036</v>
      </c>
      <c r="I5" s="91">
        <v>18385.000000000007</v>
      </c>
      <c r="J5" s="91">
        <v>16496.000000000007</v>
      </c>
      <c r="K5" s="91">
        <v>20603</v>
      </c>
      <c r="L5" s="91">
        <v>20227.000000000004</v>
      </c>
      <c r="M5" s="91">
        <v>24392.000000000015</v>
      </c>
      <c r="N5" s="103">
        <v>23329.000000000011</v>
      </c>
    </row>
    <row r="6" spans="1:14" x14ac:dyDescent="0.2">
      <c r="A6" s="148"/>
      <c r="B6" s="98" t="s">
        <v>16</v>
      </c>
      <c r="C6" s="91">
        <v>41291.000000000007</v>
      </c>
      <c r="D6" s="91">
        <v>0</v>
      </c>
      <c r="E6" s="91">
        <v>0</v>
      </c>
      <c r="F6" s="91">
        <v>41183.000000000029</v>
      </c>
      <c r="G6" s="91">
        <v>41235.999999999993</v>
      </c>
      <c r="H6" s="91">
        <v>19123.999999999985</v>
      </c>
      <c r="I6" s="91">
        <v>37815.000000000015</v>
      </c>
      <c r="J6" s="91">
        <v>32700.000000000004</v>
      </c>
      <c r="K6" s="91">
        <v>41917</v>
      </c>
      <c r="L6" s="91">
        <v>40720.000000000015</v>
      </c>
      <c r="M6" s="91">
        <v>53941.999999999978</v>
      </c>
      <c r="N6" s="103">
        <v>55360.000000000065</v>
      </c>
    </row>
    <row r="7" spans="1:14" x14ac:dyDescent="0.2">
      <c r="A7" s="148"/>
      <c r="B7" s="98" t="s">
        <v>160</v>
      </c>
      <c r="C7" s="91">
        <v>128589.99999999997</v>
      </c>
      <c r="D7" s="91">
        <v>0</v>
      </c>
      <c r="E7" s="91">
        <v>0</v>
      </c>
      <c r="F7" s="91">
        <v>128423.99999999991</v>
      </c>
      <c r="G7" s="91">
        <v>122761.99999999985</v>
      </c>
      <c r="H7" s="91">
        <v>44764.999999999964</v>
      </c>
      <c r="I7" s="91">
        <v>105997.00000000006</v>
      </c>
      <c r="J7" s="91">
        <v>102147.00000000015</v>
      </c>
      <c r="K7" s="91">
        <v>124887.00000000004</v>
      </c>
      <c r="L7" s="91">
        <v>124270.00000000019</v>
      </c>
      <c r="M7" s="91">
        <v>142216.99999999994</v>
      </c>
      <c r="N7" s="103">
        <v>135700.00000000012</v>
      </c>
    </row>
    <row r="8" spans="1:14" x14ac:dyDescent="0.2">
      <c r="A8" s="148"/>
      <c r="B8" s="98" t="s">
        <v>154</v>
      </c>
      <c r="C8" s="91">
        <v>27419.999999999989</v>
      </c>
      <c r="D8" s="91">
        <v>0</v>
      </c>
      <c r="E8" s="91">
        <v>0</v>
      </c>
      <c r="F8" s="91">
        <v>27327.999999999975</v>
      </c>
      <c r="G8" s="91">
        <v>26636</v>
      </c>
      <c r="H8" s="91">
        <v>7821</v>
      </c>
      <c r="I8" s="91">
        <v>24294.000000000004</v>
      </c>
      <c r="J8" s="91">
        <v>21711.999999999996</v>
      </c>
      <c r="K8" s="91">
        <v>26396.000000000015</v>
      </c>
      <c r="L8" s="91">
        <v>26902.999999999989</v>
      </c>
      <c r="M8" s="91">
        <v>31322.000000000015</v>
      </c>
      <c r="N8" s="103">
        <v>29710.999999999975</v>
      </c>
    </row>
    <row r="9" spans="1:14" x14ac:dyDescent="0.2">
      <c r="A9" s="148"/>
      <c r="B9" s="98" t="s">
        <v>8</v>
      </c>
      <c r="C9" s="91">
        <v>27666.000000000018</v>
      </c>
      <c r="D9" s="91">
        <v>0</v>
      </c>
      <c r="E9" s="91">
        <v>0</v>
      </c>
      <c r="F9" s="91">
        <v>27462.000000000007</v>
      </c>
      <c r="G9" s="91">
        <v>28186.999999999996</v>
      </c>
      <c r="H9" s="91">
        <v>16106.000000000009</v>
      </c>
      <c r="I9" s="91">
        <v>27390.999999999993</v>
      </c>
      <c r="J9" s="91">
        <v>24164.999999999993</v>
      </c>
      <c r="K9" s="91">
        <v>28072.000000000022</v>
      </c>
      <c r="L9" s="91">
        <v>27494.999999999985</v>
      </c>
      <c r="M9" s="91">
        <v>36628.000000000007</v>
      </c>
      <c r="N9" s="103">
        <v>42110.999999999964</v>
      </c>
    </row>
    <row r="10" spans="1:14" x14ac:dyDescent="0.2">
      <c r="A10" s="148"/>
      <c r="B10" s="98" t="s">
        <v>5</v>
      </c>
      <c r="C10" s="91">
        <v>32118.000000000007</v>
      </c>
      <c r="D10" s="91">
        <v>0</v>
      </c>
      <c r="E10" s="91">
        <v>0</v>
      </c>
      <c r="F10" s="91">
        <v>32055.000000000018</v>
      </c>
      <c r="G10" s="91">
        <v>31647.000000000004</v>
      </c>
      <c r="H10" s="91">
        <v>14002.999999999996</v>
      </c>
      <c r="I10" s="91">
        <v>30304.000000000004</v>
      </c>
      <c r="J10" s="91">
        <v>25386.000000000018</v>
      </c>
      <c r="K10" s="91">
        <v>31403.999999999989</v>
      </c>
      <c r="L10" s="91">
        <v>31270.999999999989</v>
      </c>
      <c r="M10" s="91">
        <v>36662.999999999964</v>
      </c>
      <c r="N10" s="103">
        <v>36653.000000000029</v>
      </c>
    </row>
    <row r="11" spans="1:14" x14ac:dyDescent="0.2">
      <c r="A11" s="148"/>
      <c r="B11" s="98" t="s">
        <v>12</v>
      </c>
      <c r="C11" s="91">
        <v>32219.999999999989</v>
      </c>
      <c r="D11" s="91">
        <v>0</v>
      </c>
      <c r="E11" s="91">
        <v>0</v>
      </c>
      <c r="F11" s="91">
        <v>32074.000000000004</v>
      </c>
      <c r="G11" s="91">
        <v>32181.999999999982</v>
      </c>
      <c r="H11" s="91">
        <v>10696.000000000002</v>
      </c>
      <c r="I11" s="91">
        <v>31998.999999999996</v>
      </c>
      <c r="J11" s="91">
        <v>28011.000000000004</v>
      </c>
      <c r="K11" s="91">
        <v>32857.999999999985</v>
      </c>
      <c r="L11" s="91">
        <v>32101.999999999978</v>
      </c>
      <c r="M11" s="91">
        <v>39855.999999999985</v>
      </c>
      <c r="N11" s="103">
        <v>42187.000000000007</v>
      </c>
    </row>
    <row r="12" spans="1:14" x14ac:dyDescent="0.2">
      <c r="A12" s="148"/>
      <c r="B12" s="98" t="s">
        <v>17</v>
      </c>
      <c r="C12" s="91">
        <v>23900</v>
      </c>
      <c r="D12" s="91">
        <v>0</v>
      </c>
      <c r="E12" s="91">
        <v>0</v>
      </c>
      <c r="F12" s="91">
        <v>23890.000000000007</v>
      </c>
      <c r="G12" s="91">
        <v>23841</v>
      </c>
      <c r="H12" s="91">
        <v>13890</v>
      </c>
      <c r="I12" s="91">
        <v>19931</v>
      </c>
      <c r="J12" s="91">
        <v>21179</v>
      </c>
      <c r="K12" s="91">
        <v>23881.999999999996</v>
      </c>
      <c r="L12" s="91">
        <v>23865.999999999996</v>
      </c>
      <c r="M12" s="91">
        <v>28123.999999999985</v>
      </c>
      <c r="N12" s="103">
        <v>30539</v>
      </c>
    </row>
    <row r="13" spans="1:14" x14ac:dyDescent="0.2">
      <c r="A13" s="148"/>
      <c r="B13" s="98" t="s">
        <v>14</v>
      </c>
      <c r="C13" s="91">
        <v>25558.999999999982</v>
      </c>
      <c r="D13" s="91">
        <v>0</v>
      </c>
      <c r="E13" s="91">
        <v>0</v>
      </c>
      <c r="F13" s="91">
        <v>25543.999999999975</v>
      </c>
      <c r="G13" s="91">
        <v>24473</v>
      </c>
      <c r="H13" s="91">
        <v>13136.000000000004</v>
      </c>
      <c r="I13" s="91">
        <v>23062.999999999989</v>
      </c>
      <c r="J13" s="91">
        <v>20851.999999999996</v>
      </c>
      <c r="K13" s="91">
        <v>24960.999999999993</v>
      </c>
      <c r="L13" s="91">
        <v>24355.000000000015</v>
      </c>
      <c r="M13" s="91">
        <v>30523.000000000018</v>
      </c>
      <c r="N13" s="103">
        <v>30365.999999999982</v>
      </c>
    </row>
    <row r="14" spans="1:14" x14ac:dyDescent="0.2">
      <c r="A14" s="148"/>
      <c r="B14" s="98" t="s">
        <v>52</v>
      </c>
      <c r="C14" s="91">
        <v>20174.999999999996</v>
      </c>
      <c r="D14" s="91">
        <v>0</v>
      </c>
      <c r="E14" s="91">
        <v>0</v>
      </c>
      <c r="F14" s="91">
        <v>19860</v>
      </c>
      <c r="G14" s="91">
        <v>19398.000000000004</v>
      </c>
      <c r="H14" s="91">
        <v>9098.9999999999982</v>
      </c>
      <c r="I14" s="91">
        <v>19215.999999999993</v>
      </c>
      <c r="J14" s="91">
        <v>15959.000000000004</v>
      </c>
      <c r="K14" s="91">
        <v>19663.999999999996</v>
      </c>
      <c r="L14" s="91">
        <v>19366.999999999996</v>
      </c>
      <c r="M14" s="91">
        <v>24129</v>
      </c>
      <c r="N14" s="103">
        <v>25328.000000000007</v>
      </c>
    </row>
    <row r="15" spans="1:14" x14ac:dyDescent="0.2">
      <c r="A15" s="148"/>
      <c r="B15" s="98" t="s">
        <v>18</v>
      </c>
      <c r="C15" s="91">
        <v>9232.9999999999927</v>
      </c>
      <c r="D15" s="91">
        <v>0</v>
      </c>
      <c r="E15" s="91">
        <v>0</v>
      </c>
      <c r="F15" s="91">
        <v>9202</v>
      </c>
      <c r="G15" s="91">
        <v>9226.9999999999982</v>
      </c>
      <c r="H15" s="91">
        <v>6079</v>
      </c>
      <c r="I15" s="91">
        <v>9133.9999999999982</v>
      </c>
      <c r="J15" s="91">
        <v>7993.9999999999991</v>
      </c>
      <c r="K15" s="91">
        <v>9284.9999999999964</v>
      </c>
      <c r="L15" s="91">
        <v>9129.9999999999964</v>
      </c>
      <c r="M15" s="91">
        <v>11106.000000000005</v>
      </c>
      <c r="N15" s="103">
        <v>12782.000000000002</v>
      </c>
    </row>
    <row r="16" spans="1:14" x14ac:dyDescent="0.2">
      <c r="A16" s="148"/>
      <c r="B16" s="98" t="s">
        <v>20</v>
      </c>
      <c r="C16" s="91">
        <v>76294.000000000044</v>
      </c>
      <c r="D16" s="91">
        <v>0</v>
      </c>
      <c r="E16" s="91">
        <v>0</v>
      </c>
      <c r="F16" s="91">
        <v>75619.999999999956</v>
      </c>
      <c r="G16" s="91">
        <v>74768.000000000058</v>
      </c>
      <c r="H16" s="91">
        <v>32891</v>
      </c>
      <c r="I16" s="91">
        <v>71518.000000000029</v>
      </c>
      <c r="J16" s="91">
        <v>58482</v>
      </c>
      <c r="K16" s="91">
        <v>76351.000000000087</v>
      </c>
      <c r="L16" s="91">
        <v>73637.000000000015</v>
      </c>
      <c r="M16" s="91">
        <v>94729</v>
      </c>
      <c r="N16" s="103">
        <v>113533.00000000001</v>
      </c>
    </row>
    <row r="17" spans="1:14" x14ac:dyDescent="0.2">
      <c r="A17" s="148"/>
      <c r="B17" s="98" t="s">
        <v>11</v>
      </c>
      <c r="C17" s="91">
        <v>19725.999999999993</v>
      </c>
      <c r="D17" s="91">
        <v>0</v>
      </c>
      <c r="E17" s="91">
        <v>0</v>
      </c>
      <c r="F17" s="91">
        <v>19455.000000000004</v>
      </c>
      <c r="G17" s="91">
        <v>19496.000000000011</v>
      </c>
      <c r="H17" s="91">
        <v>9292.9999999999982</v>
      </c>
      <c r="I17" s="91">
        <v>19435.000000000007</v>
      </c>
      <c r="J17" s="91">
        <v>16055.999999999989</v>
      </c>
      <c r="K17" s="91">
        <v>19579.000000000015</v>
      </c>
      <c r="L17" s="91">
        <v>19491.000000000004</v>
      </c>
      <c r="M17" s="91">
        <v>23989.999999999993</v>
      </c>
      <c r="N17" s="103">
        <v>21507.000000000004</v>
      </c>
    </row>
    <row r="18" spans="1:14" x14ac:dyDescent="0.2">
      <c r="A18" s="148"/>
      <c r="B18" s="98" t="s">
        <v>13</v>
      </c>
      <c r="C18" s="91">
        <v>41318.999999999971</v>
      </c>
      <c r="D18" s="91">
        <v>0</v>
      </c>
      <c r="E18" s="91">
        <v>0</v>
      </c>
      <c r="F18" s="91">
        <v>41251.999999999985</v>
      </c>
      <c r="G18" s="91">
        <v>40925.000000000022</v>
      </c>
      <c r="H18" s="91">
        <v>23498.999999999996</v>
      </c>
      <c r="I18" s="91">
        <v>38350.000000000015</v>
      </c>
      <c r="J18" s="91">
        <v>32742.999999999989</v>
      </c>
      <c r="K18" s="91">
        <v>41575.999999999985</v>
      </c>
      <c r="L18" s="91">
        <v>41188.000000000007</v>
      </c>
      <c r="M18" s="91">
        <v>55362.000000000029</v>
      </c>
      <c r="N18" s="103">
        <v>58854.999999999971</v>
      </c>
    </row>
    <row r="19" spans="1:14" x14ac:dyDescent="0.2">
      <c r="A19" s="148"/>
      <c r="B19" s="98" t="s">
        <v>48</v>
      </c>
      <c r="C19" s="91">
        <v>13820.000000000004</v>
      </c>
      <c r="D19" s="91">
        <v>0</v>
      </c>
      <c r="E19" s="91">
        <v>0</v>
      </c>
      <c r="F19" s="91">
        <v>13820.000000000004</v>
      </c>
      <c r="G19" s="91">
        <v>13755</v>
      </c>
      <c r="H19" s="91">
        <v>7136.9999999999982</v>
      </c>
      <c r="I19" s="91">
        <v>13755</v>
      </c>
      <c r="J19" s="91">
        <v>11868.000000000002</v>
      </c>
      <c r="K19" s="91">
        <v>14271.999999999998</v>
      </c>
      <c r="L19" s="91">
        <v>13755</v>
      </c>
      <c r="M19" s="91">
        <v>14983.999999999998</v>
      </c>
      <c r="N19" s="103">
        <v>17027.000000000007</v>
      </c>
    </row>
    <row r="20" spans="1:14" x14ac:dyDescent="0.2">
      <c r="A20" s="148"/>
      <c r="B20" s="98" t="s">
        <v>6</v>
      </c>
      <c r="C20" s="91">
        <v>17169</v>
      </c>
      <c r="D20" s="91">
        <v>0</v>
      </c>
      <c r="E20" s="91">
        <v>0</v>
      </c>
      <c r="F20" s="91">
        <v>17169</v>
      </c>
      <c r="G20" s="91">
        <v>16923.999999999993</v>
      </c>
      <c r="H20" s="91">
        <v>5312</v>
      </c>
      <c r="I20" s="91">
        <v>15453.999999999998</v>
      </c>
      <c r="J20" s="91">
        <v>14562.000000000005</v>
      </c>
      <c r="K20" s="91">
        <v>16947</v>
      </c>
      <c r="L20" s="91">
        <v>17065</v>
      </c>
      <c r="M20" s="91">
        <v>20094.000000000004</v>
      </c>
      <c r="N20" s="103">
        <v>17684</v>
      </c>
    </row>
    <row r="21" spans="1:14" x14ac:dyDescent="0.2">
      <c r="A21" s="148"/>
      <c r="B21" s="98" t="s">
        <v>9</v>
      </c>
      <c r="C21" s="91">
        <v>22252.999999999996</v>
      </c>
      <c r="D21" s="91">
        <v>0</v>
      </c>
      <c r="E21" s="91">
        <v>0</v>
      </c>
      <c r="F21" s="91">
        <v>22181.999999999996</v>
      </c>
      <c r="G21" s="91">
        <v>21128</v>
      </c>
      <c r="H21" s="91">
        <v>13267.000000000007</v>
      </c>
      <c r="I21" s="91">
        <v>20508.999999999996</v>
      </c>
      <c r="J21" s="91">
        <v>18103.000000000015</v>
      </c>
      <c r="K21" s="91">
        <v>20734.000000000011</v>
      </c>
      <c r="L21" s="91">
        <v>21231.999999999996</v>
      </c>
      <c r="M21" s="91">
        <v>29079.999999999978</v>
      </c>
      <c r="N21" s="103">
        <v>30848.999999999978</v>
      </c>
    </row>
    <row r="22" spans="1:14" x14ac:dyDescent="0.2">
      <c r="A22" s="148"/>
      <c r="B22" s="98" t="s">
        <v>7</v>
      </c>
      <c r="C22" s="91">
        <v>22882.999999999989</v>
      </c>
      <c r="D22" s="91">
        <v>0</v>
      </c>
      <c r="E22" s="91">
        <v>0</v>
      </c>
      <c r="F22" s="91">
        <v>22862.999999999996</v>
      </c>
      <c r="G22" s="91">
        <v>22750</v>
      </c>
      <c r="H22" s="91">
        <v>7562.0000000000018</v>
      </c>
      <c r="I22" s="91">
        <v>16626</v>
      </c>
      <c r="J22" s="91">
        <v>16022.000000000005</v>
      </c>
      <c r="K22" s="91">
        <v>22735</v>
      </c>
      <c r="L22" s="91">
        <v>22626.999999999985</v>
      </c>
      <c r="M22" s="91">
        <v>24788.999999999985</v>
      </c>
      <c r="N22" s="103">
        <v>20741.999999999996</v>
      </c>
    </row>
    <row r="23" spans="1:14" ht="13.5" thickBot="1" x14ac:dyDescent="0.25">
      <c r="A23" s="149"/>
      <c r="B23" s="100" t="s">
        <v>4</v>
      </c>
      <c r="C23" s="104">
        <f>SUM(C3:C22)</f>
        <v>661373</v>
      </c>
      <c r="D23" s="104">
        <v>0</v>
      </c>
      <c r="E23" s="104">
        <v>0</v>
      </c>
      <c r="F23" s="104">
        <f>SUM(F3:F22)</f>
        <v>658763</v>
      </c>
      <c r="G23" s="104">
        <f t="shared" ref="G23:N23" si="0">SUM(G3:G22)</f>
        <v>647861</v>
      </c>
      <c r="H23" s="104">
        <f t="shared" si="0"/>
        <v>291532.99999999994</v>
      </c>
      <c r="I23" s="104">
        <f t="shared" si="0"/>
        <v>594279.00000000012</v>
      </c>
      <c r="J23" s="104">
        <f t="shared" si="0"/>
        <v>534065.00000000023</v>
      </c>
      <c r="K23" s="104">
        <f t="shared" si="0"/>
        <v>654768.00000000012</v>
      </c>
      <c r="L23" s="104">
        <f t="shared" si="0"/>
        <v>646966.00000000023</v>
      </c>
      <c r="M23" s="104">
        <f t="shared" si="0"/>
        <v>790497.99999999988</v>
      </c>
      <c r="N23" s="104">
        <f t="shared" si="0"/>
        <v>810161.00000000012</v>
      </c>
    </row>
    <row r="24" spans="1:14" ht="12.75" customHeight="1" x14ac:dyDescent="0.2">
      <c r="A24" s="147" t="s">
        <v>83</v>
      </c>
      <c r="B24" s="99" t="s">
        <v>46</v>
      </c>
      <c r="C24" s="101">
        <v>28004.999999999989</v>
      </c>
      <c r="D24" s="101">
        <v>0</v>
      </c>
      <c r="E24" s="101">
        <v>0</v>
      </c>
      <c r="F24" s="101">
        <v>27904.999999999975</v>
      </c>
      <c r="G24" s="101">
        <v>27965</v>
      </c>
      <c r="H24" s="101">
        <v>7109.0000000000009</v>
      </c>
      <c r="I24" s="101">
        <v>27825.000000000007</v>
      </c>
      <c r="J24" s="101">
        <v>23321.000000000036</v>
      </c>
      <c r="K24" s="101">
        <v>27972.000000000011</v>
      </c>
      <c r="L24" s="101">
        <v>27967.000000000011</v>
      </c>
      <c r="M24" s="101">
        <v>32212.000000000011</v>
      </c>
      <c r="N24" s="102">
        <v>35933.999999999985</v>
      </c>
    </row>
    <row r="25" spans="1:14" x14ac:dyDescent="0.2">
      <c r="A25" s="148"/>
      <c r="B25" s="98" t="s">
        <v>10</v>
      </c>
      <c r="C25" s="91">
        <v>18971.999999999993</v>
      </c>
      <c r="D25" s="91">
        <v>0</v>
      </c>
      <c r="E25" s="91">
        <v>0</v>
      </c>
      <c r="F25" s="91">
        <v>18891.999999999993</v>
      </c>
      <c r="G25" s="91">
        <v>18981.000000000004</v>
      </c>
      <c r="H25" s="91">
        <v>9270</v>
      </c>
      <c r="I25" s="91">
        <v>15493.999999999991</v>
      </c>
      <c r="J25" s="91">
        <v>15639.999999999993</v>
      </c>
      <c r="K25" s="91">
        <v>19005.000000000007</v>
      </c>
      <c r="L25" s="91">
        <v>18876.000000000004</v>
      </c>
      <c r="M25" s="91">
        <v>22068.999999999989</v>
      </c>
      <c r="N25" s="103">
        <v>26438.999999999996</v>
      </c>
    </row>
    <row r="26" spans="1:14" x14ac:dyDescent="0.2">
      <c r="A26" s="148"/>
      <c r="B26" s="98" t="s">
        <v>15</v>
      </c>
      <c r="C26" s="91">
        <v>16699</v>
      </c>
      <c r="D26" s="91">
        <v>0</v>
      </c>
      <c r="E26" s="91">
        <v>0</v>
      </c>
      <c r="F26" s="91">
        <v>16633.999999999996</v>
      </c>
      <c r="G26" s="91">
        <v>16686.999999999982</v>
      </c>
      <c r="H26" s="91">
        <v>4410.9999999999945</v>
      </c>
      <c r="I26" s="91">
        <v>16599.999999999989</v>
      </c>
      <c r="J26" s="91">
        <v>13237.999999999998</v>
      </c>
      <c r="K26" s="91">
        <v>16686.999999999982</v>
      </c>
      <c r="L26" s="91">
        <v>16686.999999999982</v>
      </c>
      <c r="M26" s="91">
        <v>19570.000000000007</v>
      </c>
      <c r="N26" s="103">
        <v>22282.000000000015</v>
      </c>
    </row>
    <row r="27" spans="1:14" x14ac:dyDescent="0.2">
      <c r="A27" s="148"/>
      <c r="B27" s="98" t="s">
        <v>16</v>
      </c>
      <c r="C27" s="91">
        <v>35241.999999999964</v>
      </c>
      <c r="D27" s="91">
        <v>0</v>
      </c>
      <c r="E27" s="91">
        <v>0</v>
      </c>
      <c r="F27" s="91">
        <v>34873.999999999956</v>
      </c>
      <c r="G27" s="91">
        <v>34967.000000000036</v>
      </c>
      <c r="H27" s="91">
        <v>10847.000000000002</v>
      </c>
      <c r="I27" s="91">
        <v>33936.000000000022</v>
      </c>
      <c r="J27" s="91">
        <v>27576.999999999989</v>
      </c>
      <c r="K27" s="91">
        <v>35320.999999999956</v>
      </c>
      <c r="L27" s="91">
        <v>35039</v>
      </c>
      <c r="M27" s="91">
        <v>45940.999999999971</v>
      </c>
      <c r="N27" s="103">
        <v>52804.000000000058</v>
      </c>
    </row>
    <row r="28" spans="1:14" x14ac:dyDescent="0.2">
      <c r="A28" s="148"/>
      <c r="B28" s="98" t="s">
        <v>160</v>
      </c>
      <c r="C28" s="91">
        <v>100026.00000000007</v>
      </c>
      <c r="D28" s="91">
        <v>0</v>
      </c>
      <c r="E28" s="91">
        <v>0</v>
      </c>
      <c r="F28" s="91">
        <v>99777.000000000146</v>
      </c>
      <c r="G28" s="91">
        <v>99075.000000000073</v>
      </c>
      <c r="H28" s="91">
        <v>29132.000000000004</v>
      </c>
      <c r="I28" s="91">
        <v>92928.000000000044</v>
      </c>
      <c r="J28" s="91">
        <v>82895.000000000116</v>
      </c>
      <c r="K28" s="91">
        <v>98745.999999999869</v>
      </c>
      <c r="L28" s="91">
        <v>99567.999999999884</v>
      </c>
      <c r="M28" s="91">
        <v>116061.00000000022</v>
      </c>
      <c r="N28" s="103">
        <v>127218.00000000016</v>
      </c>
    </row>
    <row r="29" spans="1:14" x14ac:dyDescent="0.2">
      <c r="A29" s="148"/>
      <c r="B29" s="98" t="s">
        <v>154</v>
      </c>
      <c r="C29" s="91">
        <v>21713.999999999993</v>
      </c>
      <c r="D29" s="91">
        <v>0</v>
      </c>
      <c r="E29" s="91">
        <v>0</v>
      </c>
      <c r="F29" s="91">
        <v>21704</v>
      </c>
      <c r="G29" s="91">
        <v>21766.999999999982</v>
      </c>
      <c r="H29" s="91">
        <v>4813.9999999999982</v>
      </c>
      <c r="I29" s="91">
        <v>21486.999999999989</v>
      </c>
      <c r="J29" s="91">
        <v>18101.999999999996</v>
      </c>
      <c r="K29" s="91">
        <v>21727.999999999993</v>
      </c>
      <c r="L29" s="91">
        <v>21820.999999999993</v>
      </c>
      <c r="M29" s="91">
        <v>26021.000000000007</v>
      </c>
      <c r="N29" s="103">
        <v>27484.000000000004</v>
      </c>
    </row>
    <row r="30" spans="1:14" x14ac:dyDescent="0.2">
      <c r="A30" s="148"/>
      <c r="B30" s="98" t="s">
        <v>8</v>
      </c>
      <c r="C30" s="91">
        <v>23110.000000000011</v>
      </c>
      <c r="D30" s="91">
        <v>0</v>
      </c>
      <c r="E30" s="91">
        <v>0</v>
      </c>
      <c r="F30" s="91">
        <v>22909.000000000007</v>
      </c>
      <c r="G30" s="91">
        <v>23024.000000000018</v>
      </c>
      <c r="H30" s="91">
        <v>9764.9999999999982</v>
      </c>
      <c r="I30" s="91">
        <v>22890.000000000004</v>
      </c>
      <c r="J30" s="91">
        <v>19737.999999999996</v>
      </c>
      <c r="K30" s="91">
        <v>23110.000000000011</v>
      </c>
      <c r="L30" s="91">
        <v>23110.000000000011</v>
      </c>
      <c r="M30" s="91">
        <v>29917.000000000007</v>
      </c>
      <c r="N30" s="103">
        <v>40280.000000000022</v>
      </c>
    </row>
    <row r="31" spans="1:14" x14ac:dyDescent="0.2">
      <c r="A31" s="148"/>
      <c r="B31" s="98" t="s">
        <v>5</v>
      </c>
      <c r="C31" s="91">
        <v>27232.999999999996</v>
      </c>
      <c r="D31" s="91">
        <v>0</v>
      </c>
      <c r="E31" s="91">
        <v>0</v>
      </c>
      <c r="F31" s="91">
        <v>26891.999999999993</v>
      </c>
      <c r="G31" s="91">
        <v>26858.999999999993</v>
      </c>
      <c r="H31" s="91">
        <v>7863.9999999999964</v>
      </c>
      <c r="I31" s="91">
        <v>26705.000000000015</v>
      </c>
      <c r="J31" s="91">
        <v>22492.000000000004</v>
      </c>
      <c r="K31" s="91">
        <v>26954.000000000015</v>
      </c>
      <c r="L31" s="91">
        <v>27000.999999999996</v>
      </c>
      <c r="M31" s="91">
        <v>32111.000000000004</v>
      </c>
      <c r="N31" s="103">
        <v>35816</v>
      </c>
    </row>
    <row r="32" spans="1:14" x14ac:dyDescent="0.2">
      <c r="A32" s="148"/>
      <c r="B32" s="98" t="s">
        <v>12</v>
      </c>
      <c r="C32" s="91">
        <v>28870.999999999996</v>
      </c>
      <c r="D32" s="91">
        <v>0</v>
      </c>
      <c r="E32" s="91">
        <v>0</v>
      </c>
      <c r="F32" s="91">
        <v>28865.000000000007</v>
      </c>
      <c r="G32" s="91">
        <v>28802.000000000025</v>
      </c>
      <c r="H32" s="91">
        <v>7762.9999999999991</v>
      </c>
      <c r="I32" s="91">
        <v>28612.999999999996</v>
      </c>
      <c r="J32" s="91">
        <v>24215.000000000007</v>
      </c>
      <c r="K32" s="91">
        <v>28885.000000000015</v>
      </c>
      <c r="L32" s="91">
        <v>28894.999999999996</v>
      </c>
      <c r="M32" s="91">
        <v>35945.999999999993</v>
      </c>
      <c r="N32" s="103">
        <v>40892.000000000007</v>
      </c>
    </row>
    <row r="33" spans="1:14" x14ac:dyDescent="0.2">
      <c r="A33" s="148"/>
      <c r="B33" s="98" t="s">
        <v>17</v>
      </c>
      <c r="C33" s="91">
        <v>16365.999999999996</v>
      </c>
      <c r="D33" s="91">
        <v>0</v>
      </c>
      <c r="E33" s="91">
        <v>0</v>
      </c>
      <c r="F33" s="91">
        <v>16306.999999999996</v>
      </c>
      <c r="G33" s="91">
        <v>16337.000000000004</v>
      </c>
      <c r="H33" s="91">
        <v>7199.9999999999982</v>
      </c>
      <c r="I33" s="91">
        <v>15772</v>
      </c>
      <c r="J33" s="91">
        <v>13604.999999999993</v>
      </c>
      <c r="K33" s="91">
        <v>16280.000000000007</v>
      </c>
      <c r="L33" s="91">
        <v>16359</v>
      </c>
      <c r="M33" s="91">
        <v>21429.000000000007</v>
      </c>
      <c r="N33" s="103">
        <v>26445.000000000011</v>
      </c>
    </row>
    <row r="34" spans="1:14" x14ac:dyDescent="0.2">
      <c r="A34" s="148"/>
      <c r="B34" s="98" t="s">
        <v>14</v>
      </c>
      <c r="C34" s="91">
        <v>20235.999999999996</v>
      </c>
      <c r="D34" s="91">
        <v>0</v>
      </c>
      <c r="E34" s="91">
        <v>0</v>
      </c>
      <c r="F34" s="91">
        <v>20206.000000000011</v>
      </c>
      <c r="G34" s="91">
        <v>20164.000000000011</v>
      </c>
      <c r="H34" s="91">
        <v>6794.9999999999964</v>
      </c>
      <c r="I34" s="91">
        <v>19879.000000000011</v>
      </c>
      <c r="J34" s="91">
        <v>16667</v>
      </c>
      <c r="K34" s="91">
        <v>20208.999999999985</v>
      </c>
      <c r="L34" s="91">
        <v>20165.999999999993</v>
      </c>
      <c r="M34" s="91">
        <v>25124.999999999996</v>
      </c>
      <c r="N34" s="103">
        <v>29646.999999999982</v>
      </c>
    </row>
    <row r="35" spans="1:14" x14ac:dyDescent="0.2">
      <c r="A35" s="148"/>
      <c r="B35" s="98" t="s">
        <v>52</v>
      </c>
      <c r="C35" s="91">
        <v>16575.999999999993</v>
      </c>
      <c r="D35" s="91">
        <v>0</v>
      </c>
      <c r="E35" s="91">
        <v>0</v>
      </c>
      <c r="F35" s="91">
        <v>16618.999999999989</v>
      </c>
      <c r="G35" s="91">
        <v>16437.000000000004</v>
      </c>
      <c r="H35" s="91">
        <v>5584.0000000000027</v>
      </c>
      <c r="I35" s="91">
        <v>16438.000000000011</v>
      </c>
      <c r="J35" s="91">
        <v>12994.999999999995</v>
      </c>
      <c r="K35" s="91">
        <v>16558.999999999996</v>
      </c>
      <c r="L35" s="91">
        <v>16540.000000000011</v>
      </c>
      <c r="M35" s="91">
        <v>21425.000000000004</v>
      </c>
      <c r="N35" s="103">
        <v>24071.000000000015</v>
      </c>
    </row>
    <row r="36" spans="1:14" x14ac:dyDescent="0.2">
      <c r="A36" s="148"/>
      <c r="B36" s="98" t="s">
        <v>18</v>
      </c>
      <c r="C36" s="91">
        <v>8342</v>
      </c>
      <c r="D36" s="91">
        <v>0</v>
      </c>
      <c r="E36" s="91">
        <v>0</v>
      </c>
      <c r="F36" s="91">
        <v>8327.0000000000036</v>
      </c>
      <c r="G36" s="91">
        <v>8326</v>
      </c>
      <c r="H36" s="91">
        <v>2677.0000000000005</v>
      </c>
      <c r="I36" s="91">
        <v>8296.0000000000018</v>
      </c>
      <c r="J36" s="91">
        <v>6875.0000000000018</v>
      </c>
      <c r="K36" s="91">
        <v>8342</v>
      </c>
      <c r="L36" s="91">
        <v>8325.9999999999982</v>
      </c>
      <c r="M36" s="91">
        <v>9966.0000000000055</v>
      </c>
      <c r="N36" s="103">
        <v>12497.999999999996</v>
      </c>
    </row>
    <row r="37" spans="1:14" x14ac:dyDescent="0.2">
      <c r="A37" s="148"/>
      <c r="B37" s="98" t="s">
        <v>20</v>
      </c>
      <c r="C37" s="91">
        <v>66974.000000000029</v>
      </c>
      <c r="D37" s="91">
        <v>0</v>
      </c>
      <c r="E37" s="91">
        <v>0</v>
      </c>
      <c r="F37" s="91">
        <v>67142.999999999927</v>
      </c>
      <c r="G37" s="91">
        <v>67023.000000000029</v>
      </c>
      <c r="H37" s="91">
        <v>23842.999999999985</v>
      </c>
      <c r="I37" s="91">
        <v>66353.000000000029</v>
      </c>
      <c r="J37" s="91">
        <v>52267.999999999964</v>
      </c>
      <c r="K37" s="91">
        <v>67759.000000000015</v>
      </c>
      <c r="L37" s="91">
        <v>66833.999999999956</v>
      </c>
      <c r="M37" s="91">
        <v>85102</v>
      </c>
      <c r="N37" s="103">
        <v>108795.00000000006</v>
      </c>
    </row>
    <row r="38" spans="1:14" x14ac:dyDescent="0.2">
      <c r="A38" s="148"/>
      <c r="B38" s="98" t="s">
        <v>11</v>
      </c>
      <c r="C38" s="91">
        <v>15092.000000000007</v>
      </c>
      <c r="D38" s="91">
        <v>0</v>
      </c>
      <c r="E38" s="91">
        <v>0</v>
      </c>
      <c r="F38" s="91">
        <v>14736.999999999996</v>
      </c>
      <c r="G38" s="91">
        <v>15176.999999999993</v>
      </c>
      <c r="H38" s="91">
        <v>5023.0000000000036</v>
      </c>
      <c r="I38" s="91">
        <v>15131.999999999998</v>
      </c>
      <c r="J38" s="91">
        <v>12518.999999999989</v>
      </c>
      <c r="K38" s="91">
        <v>15239.999999999995</v>
      </c>
      <c r="L38" s="91">
        <v>15218.000000000009</v>
      </c>
      <c r="M38" s="91">
        <v>19555.999999999993</v>
      </c>
      <c r="N38" s="103">
        <v>20347.999999999996</v>
      </c>
    </row>
    <row r="39" spans="1:14" x14ac:dyDescent="0.2">
      <c r="A39" s="148"/>
      <c r="B39" s="98" t="s">
        <v>13</v>
      </c>
      <c r="C39" s="91">
        <v>31864.000000000015</v>
      </c>
      <c r="D39" s="91">
        <v>0</v>
      </c>
      <c r="E39" s="91">
        <v>0</v>
      </c>
      <c r="F39" s="91">
        <v>31776.000000000004</v>
      </c>
      <c r="G39" s="91">
        <v>31853.000000000036</v>
      </c>
      <c r="H39" s="91">
        <v>14951.999999999996</v>
      </c>
      <c r="I39" s="91">
        <v>31089.000000000018</v>
      </c>
      <c r="J39" s="91">
        <v>25565.000000000029</v>
      </c>
      <c r="K39" s="91">
        <v>31804.999999999989</v>
      </c>
      <c r="L39" s="91">
        <v>31687.000000000018</v>
      </c>
      <c r="M39" s="91">
        <v>45894.000000000036</v>
      </c>
      <c r="N39" s="103">
        <v>51846.000000000015</v>
      </c>
    </row>
    <row r="40" spans="1:14" x14ac:dyDescent="0.2">
      <c r="A40" s="148"/>
      <c r="B40" s="98" t="s">
        <v>48</v>
      </c>
      <c r="C40" s="91">
        <v>11502.000000000002</v>
      </c>
      <c r="D40" s="91">
        <v>0</v>
      </c>
      <c r="E40" s="91">
        <v>0</v>
      </c>
      <c r="F40" s="91">
        <v>11455.000000000002</v>
      </c>
      <c r="G40" s="91">
        <v>11453</v>
      </c>
      <c r="H40" s="91">
        <v>1966.0000000000005</v>
      </c>
      <c r="I40" s="91">
        <v>11449.999999999995</v>
      </c>
      <c r="J40" s="91">
        <v>9231</v>
      </c>
      <c r="K40" s="91">
        <v>11722.000000000002</v>
      </c>
      <c r="L40" s="91">
        <v>11453</v>
      </c>
      <c r="M40" s="91">
        <v>11803.999999999998</v>
      </c>
      <c r="N40" s="103">
        <v>16531.999999999996</v>
      </c>
    </row>
    <row r="41" spans="1:14" x14ac:dyDescent="0.2">
      <c r="A41" s="148"/>
      <c r="B41" s="98" t="s">
        <v>6</v>
      </c>
      <c r="C41" s="91">
        <v>13235.000000000007</v>
      </c>
      <c r="D41" s="91">
        <v>0</v>
      </c>
      <c r="E41" s="91">
        <v>0</v>
      </c>
      <c r="F41" s="91">
        <v>13331.000000000002</v>
      </c>
      <c r="G41" s="91">
        <v>13366.999999999987</v>
      </c>
      <c r="H41" s="91">
        <v>2976.9999999999982</v>
      </c>
      <c r="I41" s="91">
        <v>13185.000000000005</v>
      </c>
      <c r="J41" s="91">
        <v>11265.999999999998</v>
      </c>
      <c r="K41" s="91">
        <v>13375.000000000004</v>
      </c>
      <c r="L41" s="91">
        <v>13375.000000000004</v>
      </c>
      <c r="M41" s="91">
        <v>16117.999999999996</v>
      </c>
      <c r="N41" s="103">
        <v>17158.999999999982</v>
      </c>
    </row>
    <row r="42" spans="1:14" x14ac:dyDescent="0.2">
      <c r="A42" s="148"/>
      <c r="B42" s="98" t="s">
        <v>9</v>
      </c>
      <c r="C42" s="91">
        <v>17730</v>
      </c>
      <c r="D42" s="91">
        <v>0</v>
      </c>
      <c r="E42" s="91">
        <v>0</v>
      </c>
      <c r="F42" s="91">
        <v>17662.000000000004</v>
      </c>
      <c r="G42" s="91">
        <v>17709</v>
      </c>
      <c r="H42" s="91">
        <v>6143.0000000000018</v>
      </c>
      <c r="I42" s="91">
        <v>17666</v>
      </c>
      <c r="J42" s="91">
        <v>14788.000000000005</v>
      </c>
      <c r="K42" s="91">
        <v>17311.999999999996</v>
      </c>
      <c r="L42" s="91">
        <v>17702.999999999993</v>
      </c>
      <c r="M42" s="91">
        <v>23284.000000000007</v>
      </c>
      <c r="N42" s="103">
        <v>29022.999999999996</v>
      </c>
    </row>
    <row r="43" spans="1:14" x14ac:dyDescent="0.2">
      <c r="A43" s="148"/>
      <c r="B43" s="98" t="s">
        <v>7</v>
      </c>
      <c r="C43" s="91">
        <v>13405</v>
      </c>
      <c r="D43" s="91">
        <v>0</v>
      </c>
      <c r="E43" s="91">
        <v>0</v>
      </c>
      <c r="F43" s="91">
        <v>13395.000000000005</v>
      </c>
      <c r="G43" s="91">
        <v>13402.999999999998</v>
      </c>
      <c r="H43" s="91">
        <v>3124.0000000000005</v>
      </c>
      <c r="I43" s="91">
        <v>13325.000000000002</v>
      </c>
      <c r="J43" s="91">
        <v>11136.000000000004</v>
      </c>
      <c r="K43" s="91">
        <v>13431</v>
      </c>
      <c r="L43" s="91">
        <v>13336.000000000005</v>
      </c>
      <c r="M43" s="91">
        <v>15647.999999999998</v>
      </c>
      <c r="N43" s="103">
        <v>18259</v>
      </c>
    </row>
    <row r="44" spans="1:14" ht="13.5" thickBot="1" x14ac:dyDescent="0.25">
      <c r="A44" s="149"/>
      <c r="B44" s="100" t="s">
        <v>4</v>
      </c>
      <c r="C44" s="104">
        <f>SUM(C24:C43)</f>
        <v>531194</v>
      </c>
      <c r="D44" s="104">
        <v>0</v>
      </c>
      <c r="E44" s="104">
        <v>0</v>
      </c>
      <c r="F44" s="104">
        <f t="shared" ref="F44:N44" si="1">SUM(F24:F43)</f>
        <v>529410</v>
      </c>
      <c r="G44" s="104">
        <f t="shared" si="1"/>
        <v>529376.00000000012</v>
      </c>
      <c r="H44" s="104">
        <f t="shared" si="1"/>
        <v>171259</v>
      </c>
      <c r="I44" s="104">
        <f t="shared" si="1"/>
        <v>515063.00000000012</v>
      </c>
      <c r="J44" s="104">
        <f t="shared" si="1"/>
        <v>434133.00000000012</v>
      </c>
      <c r="K44" s="104">
        <f t="shared" si="1"/>
        <v>530441.99999999977</v>
      </c>
      <c r="L44" s="104">
        <f t="shared" si="1"/>
        <v>529960.99999999988</v>
      </c>
      <c r="M44" s="104">
        <f t="shared" si="1"/>
        <v>655199.00000000012</v>
      </c>
      <c r="N44" s="104">
        <f t="shared" si="1"/>
        <v>763772.00000000023</v>
      </c>
    </row>
    <row r="45" spans="1:14" x14ac:dyDescent="0.2">
      <c r="A45" s="147" t="s">
        <v>84</v>
      </c>
      <c r="B45" s="99" t="s">
        <v>46</v>
      </c>
      <c r="C45" s="101">
        <v>6337.9999999999982</v>
      </c>
      <c r="D45" s="101">
        <v>5702.9999999999964</v>
      </c>
      <c r="E45" s="101">
        <v>702.00000000000023</v>
      </c>
      <c r="F45" s="101">
        <v>1503.9999999999986</v>
      </c>
      <c r="G45" s="101">
        <v>6063.0000000000018</v>
      </c>
      <c r="H45" s="101">
        <v>253</v>
      </c>
      <c r="I45" s="101">
        <v>583</v>
      </c>
      <c r="J45" s="101">
        <v>124.99999999999993</v>
      </c>
      <c r="K45" s="101">
        <v>12267</v>
      </c>
      <c r="L45" s="101">
        <v>1873.9999999999998</v>
      </c>
      <c r="M45" s="101">
        <v>356.99999999999989</v>
      </c>
      <c r="N45" s="102">
        <v>507</v>
      </c>
    </row>
    <row r="46" spans="1:14" x14ac:dyDescent="0.2">
      <c r="A46" s="148"/>
      <c r="B46" s="98" t="s">
        <v>10</v>
      </c>
      <c r="C46" s="91">
        <v>4076.9999999999986</v>
      </c>
      <c r="D46" s="91">
        <v>2921.9999999999995</v>
      </c>
      <c r="E46" s="91">
        <v>827</v>
      </c>
      <c r="F46" s="91">
        <v>749.00000000000023</v>
      </c>
      <c r="G46" s="91">
        <v>4470.0000000000018</v>
      </c>
      <c r="H46" s="91">
        <v>617</v>
      </c>
      <c r="I46" s="91">
        <v>485</v>
      </c>
      <c r="J46" s="91">
        <v>495.00000000000011</v>
      </c>
      <c r="K46" s="91">
        <v>7850.0000000000045</v>
      </c>
      <c r="L46" s="91">
        <v>730.00000000000011</v>
      </c>
      <c r="M46" s="91">
        <v>626</v>
      </c>
      <c r="N46" s="103">
        <v>908.00000000000045</v>
      </c>
    </row>
    <row r="47" spans="1:14" x14ac:dyDescent="0.2">
      <c r="A47" s="148"/>
      <c r="B47" s="98" t="s">
        <v>15</v>
      </c>
      <c r="C47" s="91">
        <v>4393.9999999999973</v>
      </c>
      <c r="D47" s="91">
        <v>3510.0000000000009</v>
      </c>
      <c r="E47" s="91">
        <v>718.00000000000011</v>
      </c>
      <c r="F47" s="91">
        <v>736.99999999999977</v>
      </c>
      <c r="G47" s="91">
        <v>3578.9999999999986</v>
      </c>
      <c r="H47" s="91">
        <v>217.00000000000003</v>
      </c>
      <c r="I47" s="91">
        <v>296</v>
      </c>
      <c r="J47" s="91">
        <v>196</v>
      </c>
      <c r="K47" s="91">
        <v>8252.9999999999945</v>
      </c>
      <c r="L47" s="91">
        <v>1077.9999999999998</v>
      </c>
      <c r="M47" s="91">
        <v>632</v>
      </c>
      <c r="N47" s="103">
        <v>420.9999999999996</v>
      </c>
    </row>
    <row r="48" spans="1:14" x14ac:dyDescent="0.2">
      <c r="A48" s="148"/>
      <c r="B48" s="98" t="s">
        <v>16</v>
      </c>
      <c r="C48" s="91">
        <v>7382.9999999999964</v>
      </c>
      <c r="D48" s="91">
        <v>6141</v>
      </c>
      <c r="E48" s="91">
        <v>1248.9999999999986</v>
      </c>
      <c r="F48" s="91">
        <v>1885.0000000000014</v>
      </c>
      <c r="G48" s="91">
        <v>5418</v>
      </c>
      <c r="H48" s="91">
        <v>517.00000000000023</v>
      </c>
      <c r="I48" s="91">
        <v>549.99999999999955</v>
      </c>
      <c r="J48" s="91">
        <v>306.00000000000006</v>
      </c>
      <c r="K48" s="91">
        <v>13314.999999999982</v>
      </c>
      <c r="L48" s="91">
        <v>2203.0000000000014</v>
      </c>
      <c r="M48" s="91">
        <v>2227.0000000000023</v>
      </c>
      <c r="N48" s="103">
        <v>2538.9999999999991</v>
      </c>
    </row>
    <row r="49" spans="1:14" x14ac:dyDescent="0.2">
      <c r="A49" s="148"/>
      <c r="B49" s="98" t="s">
        <v>160</v>
      </c>
      <c r="C49" s="91">
        <v>17595.000000000011</v>
      </c>
      <c r="D49" s="91">
        <v>13802.999999999996</v>
      </c>
      <c r="E49" s="91">
        <v>3874.0000000000014</v>
      </c>
      <c r="F49" s="91">
        <v>6153.0000000000036</v>
      </c>
      <c r="G49" s="91">
        <v>17788.999999999993</v>
      </c>
      <c r="H49" s="91">
        <v>968.00000000000182</v>
      </c>
      <c r="I49" s="91">
        <v>1016.0000000000003</v>
      </c>
      <c r="J49" s="91">
        <v>516.00000000000045</v>
      </c>
      <c r="K49" s="91">
        <v>35496</v>
      </c>
      <c r="L49" s="91">
        <v>6175</v>
      </c>
      <c r="M49" s="91">
        <v>847.00000000000023</v>
      </c>
      <c r="N49" s="103">
        <v>1462.0000000000014</v>
      </c>
    </row>
    <row r="50" spans="1:14" x14ac:dyDescent="0.2">
      <c r="A50" s="148"/>
      <c r="B50" s="98" t="s">
        <v>154</v>
      </c>
      <c r="C50" s="91">
        <v>4075.0000000000005</v>
      </c>
      <c r="D50" s="91">
        <v>3404.9999999999991</v>
      </c>
      <c r="E50" s="91">
        <v>623.00000000000034</v>
      </c>
      <c r="F50" s="91">
        <v>1376.0000000000002</v>
      </c>
      <c r="G50" s="91">
        <v>2149.9999999999995</v>
      </c>
      <c r="H50" s="91">
        <v>144</v>
      </c>
      <c r="I50" s="91">
        <v>251.00000000000009</v>
      </c>
      <c r="J50" s="91">
        <v>137</v>
      </c>
      <c r="K50" s="91">
        <v>5506.9999999999991</v>
      </c>
      <c r="L50" s="91">
        <v>1248.0000000000016</v>
      </c>
      <c r="M50" s="91">
        <v>278</v>
      </c>
      <c r="N50" s="103">
        <v>415.00000000000017</v>
      </c>
    </row>
    <row r="51" spans="1:14" x14ac:dyDescent="0.2">
      <c r="A51" s="148"/>
      <c r="B51" s="98" t="s">
        <v>8</v>
      </c>
      <c r="C51" s="91">
        <v>5301.9999999999991</v>
      </c>
      <c r="D51" s="91">
        <v>4686.0000000000045</v>
      </c>
      <c r="E51" s="91">
        <v>751.99999999999977</v>
      </c>
      <c r="F51" s="91">
        <v>1766</v>
      </c>
      <c r="G51" s="91">
        <v>4158</v>
      </c>
      <c r="H51" s="91">
        <v>288.00000000000006</v>
      </c>
      <c r="I51" s="91">
        <v>457.99999999999977</v>
      </c>
      <c r="J51" s="91">
        <v>132</v>
      </c>
      <c r="K51" s="91">
        <v>11369.999999999995</v>
      </c>
      <c r="L51" s="91">
        <v>1402.0000000000002</v>
      </c>
      <c r="M51" s="91">
        <v>382.99999999999989</v>
      </c>
      <c r="N51" s="103">
        <v>559</v>
      </c>
    </row>
    <row r="52" spans="1:14" x14ac:dyDescent="0.2">
      <c r="A52" s="148"/>
      <c r="B52" s="98" t="s">
        <v>5</v>
      </c>
      <c r="C52" s="91">
        <v>6748.9999999999964</v>
      </c>
      <c r="D52" s="91">
        <v>5841.9999999999982</v>
      </c>
      <c r="E52" s="91">
        <v>1076.0000000000005</v>
      </c>
      <c r="F52" s="91">
        <v>2808.9999999999991</v>
      </c>
      <c r="G52" s="91">
        <v>3965.0000000000018</v>
      </c>
      <c r="H52" s="91">
        <v>464.00000000000017</v>
      </c>
      <c r="I52" s="91">
        <v>598</v>
      </c>
      <c r="J52" s="91">
        <v>507.00000000000006</v>
      </c>
      <c r="K52" s="91">
        <v>9164.9999999999909</v>
      </c>
      <c r="L52" s="91">
        <v>2684.9999999999995</v>
      </c>
      <c r="M52" s="91">
        <v>562.00000000000011</v>
      </c>
      <c r="N52" s="103">
        <v>823.00000000000045</v>
      </c>
    </row>
    <row r="53" spans="1:14" x14ac:dyDescent="0.2">
      <c r="A53" s="148"/>
      <c r="B53" s="98" t="s">
        <v>12</v>
      </c>
      <c r="C53" s="91">
        <v>3611.9999999999991</v>
      </c>
      <c r="D53" s="91">
        <v>3020.0000000000014</v>
      </c>
      <c r="E53" s="91">
        <v>655.00000000000045</v>
      </c>
      <c r="F53" s="91">
        <v>806.00000000000034</v>
      </c>
      <c r="G53" s="91">
        <v>3464.0000000000005</v>
      </c>
      <c r="H53" s="91">
        <v>195.00000000000009</v>
      </c>
      <c r="I53" s="91">
        <v>375.00000000000011</v>
      </c>
      <c r="J53" s="91">
        <v>337.00000000000017</v>
      </c>
      <c r="K53" s="91">
        <v>8888.9999999999964</v>
      </c>
      <c r="L53" s="91">
        <v>810.00000000000023</v>
      </c>
      <c r="M53" s="91">
        <v>938.99999999999955</v>
      </c>
      <c r="N53" s="103">
        <v>897.00000000000045</v>
      </c>
    </row>
    <row r="54" spans="1:14" x14ac:dyDescent="0.2">
      <c r="A54" s="148"/>
      <c r="B54" s="98" t="s">
        <v>17</v>
      </c>
      <c r="C54" s="91">
        <v>4761.0000000000009</v>
      </c>
      <c r="D54" s="91">
        <v>4030.0000000000018</v>
      </c>
      <c r="E54" s="91">
        <v>665</v>
      </c>
      <c r="F54" s="91">
        <v>945</v>
      </c>
      <c r="G54" s="91">
        <v>5219.0000000000027</v>
      </c>
      <c r="H54" s="91">
        <v>277.99999999999983</v>
      </c>
      <c r="I54" s="91">
        <v>396.99999999999989</v>
      </c>
      <c r="J54" s="91">
        <v>323.00000000000011</v>
      </c>
      <c r="K54" s="91">
        <v>8461</v>
      </c>
      <c r="L54" s="91">
        <v>1450</v>
      </c>
      <c r="M54" s="91">
        <v>343.99999999999977</v>
      </c>
      <c r="N54" s="103">
        <v>688</v>
      </c>
    </row>
    <row r="55" spans="1:14" x14ac:dyDescent="0.2">
      <c r="A55" s="148"/>
      <c r="B55" s="98" t="s">
        <v>14</v>
      </c>
      <c r="C55" s="91">
        <v>5719.0000000000036</v>
      </c>
      <c r="D55" s="91">
        <v>4852.0000000000036</v>
      </c>
      <c r="E55" s="91">
        <v>754.99999999999955</v>
      </c>
      <c r="F55" s="91">
        <v>1157.9999999999986</v>
      </c>
      <c r="G55" s="91">
        <v>4219</v>
      </c>
      <c r="H55" s="91">
        <v>270.99999999999989</v>
      </c>
      <c r="I55" s="91">
        <v>400.00000000000006</v>
      </c>
      <c r="J55" s="91">
        <v>128</v>
      </c>
      <c r="K55" s="91">
        <v>6727.9999999999982</v>
      </c>
      <c r="L55" s="91">
        <v>1338.0000000000002</v>
      </c>
      <c r="M55" s="91">
        <v>291</v>
      </c>
      <c r="N55" s="103">
        <v>573.00000000000011</v>
      </c>
    </row>
    <row r="56" spans="1:14" x14ac:dyDescent="0.2">
      <c r="A56" s="148"/>
      <c r="B56" s="98" t="s">
        <v>52</v>
      </c>
      <c r="C56" s="91">
        <v>3539.9999999999991</v>
      </c>
      <c r="D56" s="91">
        <v>3076.0000000000009</v>
      </c>
      <c r="E56" s="91">
        <v>461.99999999999983</v>
      </c>
      <c r="F56" s="91">
        <v>1421.0000000000009</v>
      </c>
      <c r="G56" s="91">
        <v>2951.9999999999995</v>
      </c>
      <c r="H56" s="91">
        <v>150.00000000000003</v>
      </c>
      <c r="I56" s="91">
        <v>129.00000000000003</v>
      </c>
      <c r="J56" s="91">
        <v>197.99999999999991</v>
      </c>
      <c r="K56" s="91">
        <v>6745.0000000000009</v>
      </c>
      <c r="L56" s="91">
        <v>1532.9999999999995</v>
      </c>
      <c r="M56" s="91">
        <v>164</v>
      </c>
      <c r="N56" s="103">
        <v>308.00000000000006</v>
      </c>
    </row>
    <row r="57" spans="1:14" x14ac:dyDescent="0.2">
      <c r="A57" s="148"/>
      <c r="B57" s="98" t="s">
        <v>18</v>
      </c>
      <c r="C57" s="91">
        <v>1661.9999999999998</v>
      </c>
      <c r="D57" s="91">
        <v>1398.9999999999995</v>
      </c>
      <c r="E57" s="91">
        <v>259</v>
      </c>
      <c r="F57" s="91">
        <v>127.00000000000006</v>
      </c>
      <c r="G57" s="91">
        <v>1312.9999999999998</v>
      </c>
      <c r="H57" s="91">
        <v>122</v>
      </c>
      <c r="I57" s="91">
        <v>92.000000000000057</v>
      </c>
      <c r="J57" s="91">
        <v>103.00000000000001</v>
      </c>
      <c r="K57" s="91">
        <v>2926.0000000000009</v>
      </c>
      <c r="L57" s="91">
        <v>155.00000000000003</v>
      </c>
      <c r="M57" s="91">
        <v>209.00000000000017</v>
      </c>
      <c r="N57" s="103">
        <v>291.00000000000011</v>
      </c>
    </row>
    <row r="58" spans="1:14" x14ac:dyDescent="0.2">
      <c r="A58" s="148"/>
      <c r="B58" s="98" t="s">
        <v>20</v>
      </c>
      <c r="C58" s="91">
        <v>12903.999999999993</v>
      </c>
      <c r="D58" s="91">
        <v>10815.000000000013</v>
      </c>
      <c r="E58" s="91">
        <v>2005.0000000000011</v>
      </c>
      <c r="F58" s="91">
        <v>3609.0000000000005</v>
      </c>
      <c r="G58" s="91">
        <v>11685</v>
      </c>
      <c r="H58" s="91">
        <v>896.0000000000008</v>
      </c>
      <c r="I58" s="91">
        <v>1141.0000000000009</v>
      </c>
      <c r="J58" s="91">
        <v>480.99999999999983</v>
      </c>
      <c r="K58" s="91">
        <v>24440.000000000015</v>
      </c>
      <c r="L58" s="91">
        <v>3811.9999999999986</v>
      </c>
      <c r="M58" s="91">
        <v>1006.999999999999</v>
      </c>
      <c r="N58" s="103">
        <v>1860.9999999999998</v>
      </c>
    </row>
    <row r="59" spans="1:14" x14ac:dyDescent="0.2">
      <c r="A59" s="148"/>
      <c r="B59" s="98" t="s">
        <v>11</v>
      </c>
      <c r="C59" s="91">
        <v>4043.0000000000009</v>
      </c>
      <c r="D59" s="91">
        <v>3524.9999999999977</v>
      </c>
      <c r="E59" s="91">
        <v>430.99999999999989</v>
      </c>
      <c r="F59" s="91">
        <v>905.99999999999989</v>
      </c>
      <c r="G59" s="91">
        <v>4137.9999999999991</v>
      </c>
      <c r="H59" s="91">
        <v>257.00000000000011</v>
      </c>
      <c r="I59" s="91">
        <v>387.00000000000006</v>
      </c>
      <c r="J59" s="91">
        <v>99</v>
      </c>
      <c r="K59" s="91">
        <v>8853.9999999999964</v>
      </c>
      <c r="L59" s="91">
        <v>994.99999999999966</v>
      </c>
      <c r="M59" s="91">
        <v>362</v>
      </c>
      <c r="N59" s="103">
        <v>592.00000000000057</v>
      </c>
    </row>
    <row r="60" spans="1:14" x14ac:dyDescent="0.2">
      <c r="A60" s="148"/>
      <c r="B60" s="98" t="s">
        <v>13</v>
      </c>
      <c r="C60" s="91">
        <v>5578.9999999999982</v>
      </c>
      <c r="D60" s="91">
        <v>4620.9999999999964</v>
      </c>
      <c r="E60" s="91">
        <v>997.99999999999955</v>
      </c>
      <c r="F60" s="91">
        <v>1205</v>
      </c>
      <c r="G60" s="91">
        <v>5550.0000000000027</v>
      </c>
      <c r="H60" s="91">
        <v>398.00000000000006</v>
      </c>
      <c r="I60" s="91">
        <v>341</v>
      </c>
      <c r="J60" s="91">
        <v>280.99999999999989</v>
      </c>
      <c r="K60" s="91">
        <v>9896</v>
      </c>
      <c r="L60" s="91">
        <v>1076.0000000000005</v>
      </c>
      <c r="M60" s="91">
        <v>1706.9999999999989</v>
      </c>
      <c r="N60" s="103">
        <v>2059.0000000000014</v>
      </c>
    </row>
    <row r="61" spans="1:14" x14ac:dyDescent="0.2">
      <c r="A61" s="148"/>
      <c r="B61" s="98" t="s">
        <v>48</v>
      </c>
      <c r="C61" s="91">
        <v>1335.9999999999995</v>
      </c>
      <c r="D61" s="91">
        <v>1089</v>
      </c>
      <c r="E61" s="91">
        <v>279</v>
      </c>
      <c r="F61" s="91">
        <v>264.00000000000017</v>
      </c>
      <c r="G61" s="91">
        <v>1093.9999999999993</v>
      </c>
      <c r="H61" s="91">
        <v>75</v>
      </c>
      <c r="I61" s="91">
        <v>132.00000000000003</v>
      </c>
      <c r="J61" s="91">
        <v>119</v>
      </c>
      <c r="K61" s="91">
        <v>2622</v>
      </c>
      <c r="L61" s="91">
        <v>283.00000000000006</v>
      </c>
      <c r="M61" s="91">
        <v>140.00000000000003</v>
      </c>
      <c r="N61" s="103">
        <v>269.00000000000011</v>
      </c>
    </row>
    <row r="62" spans="1:14" x14ac:dyDescent="0.2">
      <c r="A62" s="148"/>
      <c r="B62" s="98" t="s">
        <v>6</v>
      </c>
      <c r="C62" s="91">
        <v>1894.0000000000002</v>
      </c>
      <c r="D62" s="91">
        <v>1865.0000000000009</v>
      </c>
      <c r="E62" s="91">
        <v>339.99999999999977</v>
      </c>
      <c r="F62" s="91">
        <v>433.0000000000004</v>
      </c>
      <c r="G62" s="91">
        <v>1493.9999999999998</v>
      </c>
      <c r="H62" s="91">
        <v>135</v>
      </c>
      <c r="I62" s="91">
        <v>210</v>
      </c>
      <c r="J62" s="91">
        <v>88.000000000000085</v>
      </c>
      <c r="K62" s="91">
        <v>3313</v>
      </c>
      <c r="L62" s="91">
        <v>349.00000000000011</v>
      </c>
      <c r="M62" s="91">
        <v>55.000000000000021</v>
      </c>
      <c r="N62" s="103">
        <v>81.000000000000057</v>
      </c>
    </row>
    <row r="63" spans="1:14" x14ac:dyDescent="0.2">
      <c r="A63" s="148"/>
      <c r="B63" s="98" t="s">
        <v>9</v>
      </c>
      <c r="C63" s="91">
        <v>3685</v>
      </c>
      <c r="D63" s="91">
        <v>3102.9999999999995</v>
      </c>
      <c r="E63" s="91">
        <v>545.00000000000011</v>
      </c>
      <c r="F63" s="91">
        <v>1031.9999999999998</v>
      </c>
      <c r="G63" s="91">
        <v>2810.0000000000014</v>
      </c>
      <c r="H63" s="91">
        <v>227.00000000000009</v>
      </c>
      <c r="I63" s="91">
        <v>344.00000000000011</v>
      </c>
      <c r="J63" s="91">
        <v>195.00000000000003</v>
      </c>
      <c r="K63" s="91">
        <v>6366.9999999999991</v>
      </c>
      <c r="L63" s="91">
        <v>1623.0000000000007</v>
      </c>
      <c r="M63" s="91">
        <v>264.00000000000017</v>
      </c>
      <c r="N63" s="103">
        <v>606</v>
      </c>
    </row>
    <row r="64" spans="1:14" x14ac:dyDescent="0.2">
      <c r="A64" s="148"/>
      <c r="B64" s="98" t="s">
        <v>7</v>
      </c>
      <c r="C64" s="91">
        <v>4363</v>
      </c>
      <c r="D64" s="91">
        <v>3669.9999999999977</v>
      </c>
      <c r="E64" s="91">
        <v>681.99999999999977</v>
      </c>
      <c r="F64" s="91">
        <v>461.00000000000006</v>
      </c>
      <c r="G64" s="91">
        <v>5008</v>
      </c>
      <c r="H64" s="91">
        <v>234.00000000000011</v>
      </c>
      <c r="I64" s="91">
        <v>349</v>
      </c>
      <c r="J64" s="91">
        <v>578.00000000000011</v>
      </c>
      <c r="K64" s="91">
        <v>8938</v>
      </c>
      <c r="L64" s="91">
        <v>682.00000000000034</v>
      </c>
      <c r="M64" s="91">
        <v>150</v>
      </c>
      <c r="N64" s="103">
        <v>205.99999999999989</v>
      </c>
    </row>
    <row r="65" spans="1:14" ht="13.5" thickBot="1" x14ac:dyDescent="0.25">
      <c r="A65" s="149"/>
      <c r="B65" s="100" t="s">
        <v>4</v>
      </c>
      <c r="C65" s="104">
        <f>SUM(C45:C64)</f>
        <v>109011</v>
      </c>
      <c r="D65" s="104">
        <f t="shared" ref="D65:N65" si="2">SUM(D45:D64)</f>
        <v>91077.000000000015</v>
      </c>
      <c r="E65" s="104">
        <f t="shared" si="2"/>
        <v>17897</v>
      </c>
      <c r="F65" s="104">
        <f t="shared" si="2"/>
        <v>29346.000000000004</v>
      </c>
      <c r="G65" s="104">
        <f t="shared" si="2"/>
        <v>96538</v>
      </c>
      <c r="H65" s="104">
        <f t="shared" si="2"/>
        <v>6706.0000000000027</v>
      </c>
      <c r="I65" s="104">
        <f t="shared" si="2"/>
        <v>8534</v>
      </c>
      <c r="J65" s="104">
        <f t="shared" si="2"/>
        <v>5344</v>
      </c>
      <c r="K65" s="104">
        <f t="shared" si="2"/>
        <v>201402</v>
      </c>
      <c r="L65" s="104">
        <f t="shared" si="2"/>
        <v>31501.000000000004</v>
      </c>
      <c r="M65" s="104">
        <f t="shared" si="2"/>
        <v>11543.999999999998</v>
      </c>
      <c r="N65" s="104">
        <f t="shared" si="2"/>
        <v>16065.000000000002</v>
      </c>
    </row>
    <row r="66" spans="1:14" ht="12.75" customHeight="1" x14ac:dyDescent="0.2">
      <c r="A66" s="147" t="s">
        <v>85</v>
      </c>
      <c r="B66" s="99" t="s">
        <v>46</v>
      </c>
      <c r="C66" s="101">
        <v>27792.000000000004</v>
      </c>
      <c r="D66" s="101">
        <v>0</v>
      </c>
      <c r="E66" s="101">
        <v>0</v>
      </c>
      <c r="F66" s="101">
        <v>27901.999999999982</v>
      </c>
      <c r="G66" s="101">
        <v>28144.999999999978</v>
      </c>
      <c r="H66" s="101">
        <v>6806.0000000000036</v>
      </c>
      <c r="I66" s="101">
        <v>27981</v>
      </c>
      <c r="J66" s="101">
        <v>23218</v>
      </c>
      <c r="K66" s="101">
        <v>28106.999999999989</v>
      </c>
      <c r="L66" s="101">
        <v>28144.000000000022</v>
      </c>
      <c r="M66" s="101">
        <v>31837.000000000025</v>
      </c>
      <c r="N66" s="102">
        <v>35403.000000000015</v>
      </c>
    </row>
    <row r="67" spans="1:14" x14ac:dyDescent="0.2">
      <c r="A67" s="148"/>
      <c r="B67" s="98" t="s">
        <v>10</v>
      </c>
      <c r="C67" s="91">
        <v>19114.000000000007</v>
      </c>
      <c r="D67" s="91">
        <v>0</v>
      </c>
      <c r="E67" s="91">
        <v>0</v>
      </c>
      <c r="F67" s="91">
        <v>18523.000000000007</v>
      </c>
      <c r="G67" s="91">
        <v>19114.000000000007</v>
      </c>
      <c r="H67" s="91">
        <v>8844.9999999999964</v>
      </c>
      <c r="I67" s="91">
        <v>18048.999999999993</v>
      </c>
      <c r="J67" s="91">
        <v>16171.999999999989</v>
      </c>
      <c r="K67" s="91">
        <v>18758.000000000011</v>
      </c>
      <c r="L67" s="91">
        <v>18724.000000000004</v>
      </c>
      <c r="M67" s="91">
        <v>21040</v>
      </c>
      <c r="N67" s="103">
        <v>24727.000000000007</v>
      </c>
    </row>
    <row r="68" spans="1:14" x14ac:dyDescent="0.2">
      <c r="A68" s="148"/>
      <c r="B68" s="98" t="s">
        <v>15</v>
      </c>
      <c r="C68" s="91">
        <v>16859.999999999996</v>
      </c>
      <c r="D68" s="91">
        <v>0</v>
      </c>
      <c r="E68" s="91">
        <v>0</v>
      </c>
      <c r="F68" s="91">
        <v>16485.000000000004</v>
      </c>
      <c r="G68" s="91">
        <v>16859.999999999996</v>
      </c>
      <c r="H68" s="91">
        <v>4358.0000000000009</v>
      </c>
      <c r="I68" s="91">
        <v>16706.999999999996</v>
      </c>
      <c r="J68" s="91">
        <v>13419</v>
      </c>
      <c r="K68" s="91">
        <v>16859.999999999996</v>
      </c>
      <c r="L68" s="91">
        <v>16709</v>
      </c>
      <c r="M68" s="91">
        <v>19414</v>
      </c>
      <c r="N68" s="103">
        <v>22201.000000000022</v>
      </c>
    </row>
    <row r="69" spans="1:14" x14ac:dyDescent="0.2">
      <c r="A69" s="148"/>
      <c r="B69" s="98" t="s">
        <v>16</v>
      </c>
      <c r="C69" s="91">
        <v>36694.000000000007</v>
      </c>
      <c r="D69" s="91">
        <v>0</v>
      </c>
      <c r="E69" s="91">
        <v>0</v>
      </c>
      <c r="F69" s="91">
        <v>35482.000000000015</v>
      </c>
      <c r="G69" s="91">
        <v>36623.000000000022</v>
      </c>
      <c r="H69" s="91">
        <v>10110.000000000011</v>
      </c>
      <c r="I69" s="91">
        <v>35778.999999999971</v>
      </c>
      <c r="J69" s="91">
        <v>28915.000000000007</v>
      </c>
      <c r="K69" s="91">
        <v>36778.000000000015</v>
      </c>
      <c r="L69" s="91">
        <v>36603.999999999964</v>
      </c>
      <c r="M69" s="91">
        <v>46300.000000000007</v>
      </c>
      <c r="N69" s="103">
        <v>53301.000000000022</v>
      </c>
    </row>
    <row r="70" spans="1:14" x14ac:dyDescent="0.2">
      <c r="A70" s="148"/>
      <c r="B70" s="98" t="s">
        <v>160</v>
      </c>
      <c r="C70" s="91">
        <v>103274.99999999991</v>
      </c>
      <c r="D70" s="91">
        <v>0</v>
      </c>
      <c r="E70" s="91">
        <v>0</v>
      </c>
      <c r="F70" s="91">
        <v>102328</v>
      </c>
      <c r="G70" s="91">
        <v>103062.99999999997</v>
      </c>
      <c r="H70" s="91">
        <v>29487.999999999971</v>
      </c>
      <c r="I70" s="91">
        <v>99763.000000000073</v>
      </c>
      <c r="J70" s="91">
        <v>85968.999999999927</v>
      </c>
      <c r="K70" s="91">
        <v>102696.00000000003</v>
      </c>
      <c r="L70" s="91">
        <v>103298.00000000006</v>
      </c>
      <c r="M70" s="91">
        <v>117973.99999999987</v>
      </c>
      <c r="N70" s="103">
        <v>130377.0000000002</v>
      </c>
    </row>
    <row r="71" spans="1:14" x14ac:dyDescent="0.2">
      <c r="A71" s="148"/>
      <c r="B71" s="98" t="s">
        <v>154</v>
      </c>
      <c r="C71" s="91">
        <v>21798.999999999985</v>
      </c>
      <c r="D71" s="91">
        <v>0</v>
      </c>
      <c r="E71" s="91">
        <v>0</v>
      </c>
      <c r="F71" s="91">
        <v>21498.999999999989</v>
      </c>
      <c r="G71" s="91">
        <v>21553.999999999989</v>
      </c>
      <c r="H71" s="91">
        <v>4300.0000000000036</v>
      </c>
      <c r="I71" s="91">
        <v>21556.999999999989</v>
      </c>
      <c r="J71" s="91">
        <v>18092.000000000007</v>
      </c>
      <c r="K71" s="91">
        <v>21720</v>
      </c>
      <c r="L71" s="91">
        <v>21712</v>
      </c>
      <c r="M71" s="91">
        <v>25578.000000000015</v>
      </c>
      <c r="N71" s="103">
        <v>27488.999999999996</v>
      </c>
    </row>
    <row r="72" spans="1:14" x14ac:dyDescent="0.2">
      <c r="A72" s="148"/>
      <c r="B72" s="98" t="s">
        <v>8</v>
      </c>
      <c r="C72" s="91">
        <v>23316.000000000007</v>
      </c>
      <c r="D72" s="91">
        <v>0</v>
      </c>
      <c r="E72" s="91">
        <v>0</v>
      </c>
      <c r="F72" s="91">
        <v>22602.000000000011</v>
      </c>
      <c r="G72" s="91">
        <v>23183.000000000004</v>
      </c>
      <c r="H72" s="91">
        <v>9310.0000000000036</v>
      </c>
      <c r="I72" s="91">
        <v>23143.000000000011</v>
      </c>
      <c r="J72" s="91">
        <v>19964.999999999989</v>
      </c>
      <c r="K72" s="91">
        <v>23311</v>
      </c>
      <c r="L72" s="91">
        <v>23233</v>
      </c>
      <c r="M72" s="91">
        <v>29584.000000000004</v>
      </c>
      <c r="N72" s="103">
        <v>39833.000000000029</v>
      </c>
    </row>
    <row r="73" spans="1:14" x14ac:dyDescent="0.2">
      <c r="A73" s="148"/>
      <c r="B73" s="98" t="s">
        <v>5</v>
      </c>
      <c r="C73" s="91">
        <v>27261.999999999993</v>
      </c>
      <c r="D73" s="91">
        <v>0</v>
      </c>
      <c r="E73" s="91">
        <v>0</v>
      </c>
      <c r="F73" s="91">
        <v>26921.000000000004</v>
      </c>
      <c r="G73" s="91">
        <v>26994.999999999989</v>
      </c>
      <c r="H73" s="91">
        <v>7451.9999999999973</v>
      </c>
      <c r="I73" s="91">
        <v>27043.000000000018</v>
      </c>
      <c r="J73" s="91">
        <v>22359.000000000011</v>
      </c>
      <c r="K73" s="91">
        <v>27284.000000000011</v>
      </c>
      <c r="L73" s="91">
        <v>27297.999999999993</v>
      </c>
      <c r="M73" s="91">
        <v>31163.999999999993</v>
      </c>
      <c r="N73" s="103">
        <v>33938.000000000007</v>
      </c>
    </row>
    <row r="74" spans="1:14" x14ac:dyDescent="0.2">
      <c r="A74" s="148"/>
      <c r="B74" s="98" t="s">
        <v>12</v>
      </c>
      <c r="C74" s="91">
        <v>29305.000000000004</v>
      </c>
      <c r="D74" s="91">
        <v>0</v>
      </c>
      <c r="E74" s="91">
        <v>0</v>
      </c>
      <c r="F74" s="91">
        <v>28703</v>
      </c>
      <c r="G74" s="91">
        <v>29204.999999999996</v>
      </c>
      <c r="H74" s="91">
        <v>8035.9999999999973</v>
      </c>
      <c r="I74" s="91">
        <v>28959</v>
      </c>
      <c r="J74" s="91">
        <v>24393.999999999996</v>
      </c>
      <c r="K74" s="91">
        <v>29310.000000000004</v>
      </c>
      <c r="L74" s="91">
        <v>29141.000000000007</v>
      </c>
      <c r="M74" s="91">
        <v>34999</v>
      </c>
      <c r="N74" s="103">
        <v>39976.000000000007</v>
      </c>
    </row>
    <row r="75" spans="1:14" x14ac:dyDescent="0.2">
      <c r="A75" s="148"/>
      <c r="B75" s="98" t="s">
        <v>17</v>
      </c>
      <c r="C75" s="91">
        <v>16559.999999999996</v>
      </c>
      <c r="D75" s="91">
        <v>0</v>
      </c>
      <c r="E75" s="91">
        <v>0</v>
      </c>
      <c r="F75" s="91">
        <v>16291.999999999996</v>
      </c>
      <c r="G75" s="91">
        <v>16661.999999999989</v>
      </c>
      <c r="H75" s="91">
        <v>7327.0000000000018</v>
      </c>
      <c r="I75" s="91">
        <v>16503.999999999996</v>
      </c>
      <c r="J75" s="91">
        <v>13823.000000000004</v>
      </c>
      <c r="K75" s="91">
        <v>16620.000000000022</v>
      </c>
      <c r="L75" s="91">
        <v>16598</v>
      </c>
      <c r="M75" s="91">
        <v>21309</v>
      </c>
      <c r="N75" s="103">
        <v>25767.999999999978</v>
      </c>
    </row>
    <row r="76" spans="1:14" x14ac:dyDescent="0.2">
      <c r="A76" s="148"/>
      <c r="B76" s="98" t="s">
        <v>14</v>
      </c>
      <c r="C76" s="91">
        <v>20844.000000000022</v>
      </c>
      <c r="D76" s="91">
        <v>0</v>
      </c>
      <c r="E76" s="91">
        <v>0</v>
      </c>
      <c r="F76" s="91">
        <v>20790</v>
      </c>
      <c r="G76" s="91">
        <v>20824.000000000007</v>
      </c>
      <c r="H76" s="91">
        <v>6608.0000000000009</v>
      </c>
      <c r="I76" s="91">
        <v>20501.000000000007</v>
      </c>
      <c r="J76" s="91">
        <v>17200.000000000011</v>
      </c>
      <c r="K76" s="91">
        <v>20794</v>
      </c>
      <c r="L76" s="91">
        <v>20772.999999999989</v>
      </c>
      <c r="M76" s="91">
        <v>25159</v>
      </c>
      <c r="N76" s="103">
        <v>28960.999999999982</v>
      </c>
    </row>
    <row r="77" spans="1:14" x14ac:dyDescent="0.2">
      <c r="A77" s="148"/>
      <c r="B77" s="98" t="s">
        <v>52</v>
      </c>
      <c r="C77" s="91">
        <v>16902.999999999985</v>
      </c>
      <c r="D77" s="91">
        <v>0</v>
      </c>
      <c r="E77" s="91">
        <v>0</v>
      </c>
      <c r="F77" s="91">
        <v>16676.999999999996</v>
      </c>
      <c r="G77" s="91">
        <v>16969</v>
      </c>
      <c r="H77" s="91">
        <v>5466.0000000000009</v>
      </c>
      <c r="I77" s="91">
        <v>16849.000000000004</v>
      </c>
      <c r="J77" s="91">
        <v>13355.999999999995</v>
      </c>
      <c r="K77" s="91">
        <v>16922.999999999996</v>
      </c>
      <c r="L77" s="91">
        <v>17121.000000000007</v>
      </c>
      <c r="M77" s="91">
        <v>21841.999999999989</v>
      </c>
      <c r="N77" s="103">
        <v>22869.999999999989</v>
      </c>
    </row>
    <row r="78" spans="1:14" x14ac:dyDescent="0.2">
      <c r="A78" s="148"/>
      <c r="B78" s="98" t="s">
        <v>18</v>
      </c>
      <c r="C78" s="91">
        <v>8578.9999999999982</v>
      </c>
      <c r="D78" s="91">
        <v>0</v>
      </c>
      <c r="E78" s="91">
        <v>0</v>
      </c>
      <c r="F78" s="91">
        <v>8244</v>
      </c>
      <c r="G78" s="91">
        <v>8581</v>
      </c>
      <c r="H78" s="91">
        <v>2650.0000000000018</v>
      </c>
      <c r="I78" s="91">
        <v>8533.0000000000036</v>
      </c>
      <c r="J78" s="91">
        <v>7076.9999999999991</v>
      </c>
      <c r="K78" s="91">
        <v>8581</v>
      </c>
      <c r="L78" s="91">
        <v>8576.0000000000018</v>
      </c>
      <c r="M78" s="91">
        <v>10080.000000000004</v>
      </c>
      <c r="N78" s="103">
        <v>11987.000000000002</v>
      </c>
    </row>
    <row r="79" spans="1:14" x14ac:dyDescent="0.2">
      <c r="A79" s="148"/>
      <c r="B79" s="98" t="s">
        <v>20</v>
      </c>
      <c r="C79" s="91">
        <v>68924.999999999942</v>
      </c>
      <c r="D79" s="91">
        <v>0</v>
      </c>
      <c r="E79" s="91">
        <v>0</v>
      </c>
      <c r="F79" s="91">
        <v>68143.999999999956</v>
      </c>
      <c r="G79" s="91">
        <v>68573.000000000073</v>
      </c>
      <c r="H79" s="91">
        <v>23477.999999999993</v>
      </c>
      <c r="I79" s="91">
        <v>67380.999999999942</v>
      </c>
      <c r="J79" s="91">
        <v>53694.999999999964</v>
      </c>
      <c r="K79" s="91">
        <v>69185.999999999898</v>
      </c>
      <c r="L79" s="91">
        <v>68175.999999999956</v>
      </c>
      <c r="M79" s="91">
        <v>84685.999999999942</v>
      </c>
      <c r="N79" s="103">
        <v>108436.00000000001</v>
      </c>
    </row>
    <row r="80" spans="1:14" x14ac:dyDescent="0.2">
      <c r="A80" s="148"/>
      <c r="B80" s="98" t="s">
        <v>11</v>
      </c>
      <c r="C80" s="91">
        <v>15225</v>
      </c>
      <c r="D80" s="91">
        <v>0</v>
      </c>
      <c r="E80" s="91">
        <v>0</v>
      </c>
      <c r="F80" s="91">
        <v>14925.000000000002</v>
      </c>
      <c r="G80" s="91">
        <v>15164.999999999993</v>
      </c>
      <c r="H80" s="91">
        <v>4708.9999999999982</v>
      </c>
      <c r="I80" s="91">
        <v>14850.999999999996</v>
      </c>
      <c r="J80" s="91">
        <v>12411</v>
      </c>
      <c r="K80" s="91">
        <v>15127.999999999991</v>
      </c>
      <c r="L80" s="91">
        <v>15148.999999999996</v>
      </c>
      <c r="M80" s="91">
        <v>18624.999999999996</v>
      </c>
      <c r="N80" s="103">
        <v>19809.000000000022</v>
      </c>
    </row>
    <row r="81" spans="1:14" x14ac:dyDescent="0.2">
      <c r="A81" s="148"/>
      <c r="B81" s="98" t="s">
        <v>13</v>
      </c>
      <c r="C81" s="91">
        <v>31880.000000000007</v>
      </c>
      <c r="D81" s="91">
        <v>0</v>
      </c>
      <c r="E81" s="91">
        <v>0</v>
      </c>
      <c r="F81" s="91">
        <v>30488.000000000033</v>
      </c>
      <c r="G81" s="91">
        <v>31964.000000000015</v>
      </c>
      <c r="H81" s="91">
        <v>14548.999999999991</v>
      </c>
      <c r="I81" s="91">
        <v>30781.000000000004</v>
      </c>
      <c r="J81" s="91">
        <v>25221.000000000007</v>
      </c>
      <c r="K81" s="91">
        <v>31678.999999999989</v>
      </c>
      <c r="L81" s="91">
        <v>31421.999999999996</v>
      </c>
      <c r="M81" s="91">
        <v>44752.999999999971</v>
      </c>
      <c r="N81" s="103">
        <v>50334.000000000073</v>
      </c>
    </row>
    <row r="82" spans="1:14" x14ac:dyDescent="0.2">
      <c r="A82" s="148"/>
      <c r="B82" s="98" t="s">
        <v>48</v>
      </c>
      <c r="C82" s="91">
        <v>11471</v>
      </c>
      <c r="D82" s="91">
        <v>0</v>
      </c>
      <c r="E82" s="91">
        <v>0</v>
      </c>
      <c r="F82" s="91">
        <v>11373</v>
      </c>
      <c r="G82" s="91">
        <v>11471</v>
      </c>
      <c r="H82" s="91">
        <v>1995.0000000000005</v>
      </c>
      <c r="I82" s="91">
        <v>11471</v>
      </c>
      <c r="J82" s="91">
        <v>9244</v>
      </c>
      <c r="K82" s="91">
        <v>11612.000000000002</v>
      </c>
      <c r="L82" s="91">
        <v>11451</v>
      </c>
      <c r="M82" s="91">
        <v>11740.999999999996</v>
      </c>
      <c r="N82" s="103">
        <v>15721.999999999989</v>
      </c>
    </row>
    <row r="83" spans="1:14" x14ac:dyDescent="0.2">
      <c r="A83" s="148"/>
      <c r="B83" s="98" t="s">
        <v>6</v>
      </c>
      <c r="C83" s="91">
        <v>13387.999999999998</v>
      </c>
      <c r="D83" s="91">
        <v>0</v>
      </c>
      <c r="E83" s="91">
        <v>0</v>
      </c>
      <c r="F83" s="91">
        <v>13272.000000000013</v>
      </c>
      <c r="G83" s="91">
        <v>13265.000000000002</v>
      </c>
      <c r="H83" s="91">
        <v>2986</v>
      </c>
      <c r="I83" s="91">
        <v>13111.000000000004</v>
      </c>
      <c r="J83" s="91">
        <v>11223.999999999998</v>
      </c>
      <c r="K83" s="91">
        <v>13335.000000000002</v>
      </c>
      <c r="L83" s="91">
        <v>13334.000000000004</v>
      </c>
      <c r="M83" s="91">
        <v>16214.000000000007</v>
      </c>
      <c r="N83" s="103">
        <v>16863.000000000007</v>
      </c>
    </row>
    <row r="84" spans="1:14" x14ac:dyDescent="0.2">
      <c r="A84" s="148"/>
      <c r="B84" s="98" t="s">
        <v>9</v>
      </c>
      <c r="C84" s="91">
        <v>17754.999999999993</v>
      </c>
      <c r="D84" s="91">
        <v>0</v>
      </c>
      <c r="E84" s="91">
        <v>0</v>
      </c>
      <c r="F84" s="91">
        <v>17654</v>
      </c>
      <c r="G84" s="91">
        <v>17738.000000000015</v>
      </c>
      <c r="H84" s="91">
        <v>5970.9999999999991</v>
      </c>
      <c r="I84" s="91">
        <v>17720.999999999996</v>
      </c>
      <c r="J84" s="91">
        <v>14866.000000000007</v>
      </c>
      <c r="K84" s="91">
        <v>17693</v>
      </c>
      <c r="L84" s="91">
        <v>17732</v>
      </c>
      <c r="M84" s="91">
        <v>23256.999999999989</v>
      </c>
      <c r="N84" s="103">
        <v>28775.000000000018</v>
      </c>
    </row>
    <row r="85" spans="1:14" x14ac:dyDescent="0.2">
      <c r="A85" s="148"/>
      <c r="B85" s="98" t="s">
        <v>7</v>
      </c>
      <c r="C85" s="91">
        <v>13330.999999999991</v>
      </c>
      <c r="D85" s="91">
        <v>0</v>
      </c>
      <c r="E85" s="91">
        <v>0</v>
      </c>
      <c r="F85" s="91">
        <v>13175</v>
      </c>
      <c r="G85" s="91">
        <v>13427</v>
      </c>
      <c r="H85" s="91">
        <v>3282.0000000000005</v>
      </c>
      <c r="I85" s="91">
        <v>13405</v>
      </c>
      <c r="J85" s="91">
        <v>11168.999999999998</v>
      </c>
      <c r="K85" s="91">
        <v>13493.999999999998</v>
      </c>
      <c r="L85" s="91">
        <v>13489.999999999998</v>
      </c>
      <c r="M85" s="91">
        <v>15397.999999999995</v>
      </c>
      <c r="N85" s="103">
        <v>18639.999999999989</v>
      </c>
    </row>
    <row r="86" spans="1:14" ht="13.5" thickBot="1" x14ac:dyDescent="0.25">
      <c r="A86" s="149"/>
      <c r="B86" s="100" t="s">
        <v>4</v>
      </c>
      <c r="C86" s="104">
        <f>SUM(C66:C85)</f>
        <v>540277.99999999988</v>
      </c>
      <c r="D86" s="104">
        <v>0</v>
      </c>
      <c r="E86" s="104">
        <v>0</v>
      </c>
      <c r="F86" s="104">
        <f t="shared" ref="F86:N86" si="3">SUM(F66:F85)</f>
        <v>531479</v>
      </c>
      <c r="G86" s="104">
        <f t="shared" si="3"/>
        <v>539381</v>
      </c>
      <c r="H86" s="104">
        <f t="shared" si="3"/>
        <v>167725.99999999997</v>
      </c>
      <c r="I86" s="104">
        <f t="shared" si="3"/>
        <v>530089</v>
      </c>
      <c r="J86" s="104">
        <f t="shared" si="3"/>
        <v>441788.99999999988</v>
      </c>
      <c r="K86" s="104">
        <f t="shared" si="3"/>
        <v>539869</v>
      </c>
      <c r="L86" s="104">
        <f t="shared" si="3"/>
        <v>538685</v>
      </c>
      <c r="M86" s="104">
        <f t="shared" si="3"/>
        <v>650953.99999999977</v>
      </c>
      <c r="N86" s="104">
        <f t="shared" si="3"/>
        <v>755410.00000000035</v>
      </c>
    </row>
    <row r="87" spans="1:14" ht="12.75" customHeight="1" x14ac:dyDescent="0.2">
      <c r="A87" s="147" t="s">
        <v>86</v>
      </c>
      <c r="B87" s="99" t="s">
        <v>46</v>
      </c>
      <c r="C87" s="101">
        <v>4963.0000000000009</v>
      </c>
      <c r="D87" s="101">
        <v>4427.9999999999991</v>
      </c>
      <c r="E87" s="101">
        <v>559.00000000000023</v>
      </c>
      <c r="F87" s="101">
        <v>1259.0000000000014</v>
      </c>
      <c r="G87" s="101">
        <v>4774</v>
      </c>
      <c r="H87" s="101">
        <v>141</v>
      </c>
      <c r="I87" s="101">
        <v>512.00000000000011</v>
      </c>
      <c r="J87" s="101">
        <v>112.00000000000003</v>
      </c>
      <c r="K87" s="101">
        <v>10126.999999999996</v>
      </c>
      <c r="L87" s="101">
        <v>1395.9999999999991</v>
      </c>
      <c r="M87" s="101">
        <v>307.99999999999983</v>
      </c>
      <c r="N87" s="102">
        <v>428.00000000000011</v>
      </c>
    </row>
    <row r="88" spans="1:14" x14ac:dyDescent="0.2">
      <c r="A88" s="148"/>
      <c r="B88" s="98" t="s">
        <v>10</v>
      </c>
      <c r="C88" s="91">
        <v>2958.0000000000009</v>
      </c>
      <c r="D88" s="91">
        <v>2297.0000000000009</v>
      </c>
      <c r="E88" s="91">
        <v>644.99999999999966</v>
      </c>
      <c r="F88" s="91">
        <v>338</v>
      </c>
      <c r="G88" s="91">
        <v>3358.9999999999991</v>
      </c>
      <c r="H88" s="91">
        <v>203.00000000000009</v>
      </c>
      <c r="I88" s="91">
        <v>145</v>
      </c>
      <c r="J88" s="91">
        <v>142.00000000000009</v>
      </c>
      <c r="K88" s="91">
        <v>6011.9999999999973</v>
      </c>
      <c r="L88" s="91">
        <v>349.99999999999983</v>
      </c>
      <c r="M88" s="91">
        <v>313</v>
      </c>
      <c r="N88" s="103">
        <v>462.00000000000017</v>
      </c>
    </row>
    <row r="89" spans="1:14" x14ac:dyDescent="0.2">
      <c r="A89" s="148"/>
      <c r="B89" s="98" t="s">
        <v>15</v>
      </c>
      <c r="C89" s="91">
        <v>3499.0000000000005</v>
      </c>
      <c r="D89" s="91">
        <v>2796.9999999999995</v>
      </c>
      <c r="E89" s="91">
        <v>566.00000000000011</v>
      </c>
      <c r="F89" s="91">
        <v>630.00000000000034</v>
      </c>
      <c r="G89" s="91">
        <v>2931</v>
      </c>
      <c r="H89" s="91">
        <v>120</v>
      </c>
      <c r="I89" s="91">
        <v>243.99999999999989</v>
      </c>
      <c r="J89" s="91">
        <v>144</v>
      </c>
      <c r="K89" s="91">
        <v>6670.9999999999991</v>
      </c>
      <c r="L89" s="91">
        <v>838.99999999999977</v>
      </c>
      <c r="M89" s="91">
        <v>509.0000000000004</v>
      </c>
      <c r="N89" s="103">
        <v>391.00000000000006</v>
      </c>
    </row>
    <row r="90" spans="1:14" x14ac:dyDescent="0.2">
      <c r="A90" s="148"/>
      <c r="B90" s="98" t="s">
        <v>16</v>
      </c>
      <c r="C90" s="91">
        <v>5820.9999999999955</v>
      </c>
      <c r="D90" s="91">
        <v>5025.9999999999964</v>
      </c>
      <c r="E90" s="91">
        <v>967.99999999999966</v>
      </c>
      <c r="F90" s="91">
        <v>1339.9999999999998</v>
      </c>
      <c r="G90" s="91">
        <v>4615.0000000000045</v>
      </c>
      <c r="H90" s="91">
        <v>279.00000000000028</v>
      </c>
      <c r="I90" s="91">
        <v>356.99999999999966</v>
      </c>
      <c r="J90" s="91">
        <v>202.99999999999989</v>
      </c>
      <c r="K90" s="91">
        <v>11394.000000000009</v>
      </c>
      <c r="L90" s="91">
        <v>1546.0000000000002</v>
      </c>
      <c r="M90" s="91">
        <v>1857.0000000000002</v>
      </c>
      <c r="N90" s="103">
        <v>2138.9999999999995</v>
      </c>
    </row>
    <row r="91" spans="1:14" x14ac:dyDescent="0.2">
      <c r="A91" s="148"/>
      <c r="B91" s="98" t="s">
        <v>160</v>
      </c>
      <c r="C91" s="91">
        <v>13847.000000000002</v>
      </c>
      <c r="D91" s="91">
        <v>10791.000000000007</v>
      </c>
      <c r="E91" s="91">
        <v>3096.0000000000014</v>
      </c>
      <c r="F91" s="91">
        <v>4582.0000000000055</v>
      </c>
      <c r="G91" s="91">
        <v>15047.999999999987</v>
      </c>
      <c r="H91" s="91">
        <v>560.00000000000034</v>
      </c>
      <c r="I91" s="91">
        <v>890.99999999999955</v>
      </c>
      <c r="J91" s="91">
        <v>405.99999999999972</v>
      </c>
      <c r="K91" s="91">
        <v>29683.000000000036</v>
      </c>
      <c r="L91" s="91">
        <v>5015.9999999999973</v>
      </c>
      <c r="M91" s="91">
        <v>272.99999999999977</v>
      </c>
      <c r="N91" s="103">
        <v>1172.0000000000002</v>
      </c>
    </row>
    <row r="92" spans="1:14" x14ac:dyDescent="0.2">
      <c r="A92" s="148"/>
      <c r="B92" s="98" t="s">
        <v>154</v>
      </c>
      <c r="C92" s="91">
        <v>3189.0000000000014</v>
      </c>
      <c r="D92" s="91">
        <v>2697</v>
      </c>
      <c r="E92" s="91">
        <v>513.00000000000011</v>
      </c>
      <c r="F92" s="91">
        <v>1166.9999999999993</v>
      </c>
      <c r="G92" s="91">
        <v>1814</v>
      </c>
      <c r="H92" s="91">
        <v>90</v>
      </c>
      <c r="I92" s="91">
        <v>215.00000000000003</v>
      </c>
      <c r="J92" s="91">
        <v>122</v>
      </c>
      <c r="K92" s="91">
        <v>4672.9999999999991</v>
      </c>
      <c r="L92" s="91">
        <v>963.00000000000023</v>
      </c>
      <c r="M92" s="91">
        <v>225</v>
      </c>
      <c r="N92" s="103">
        <v>334.00000000000017</v>
      </c>
    </row>
    <row r="93" spans="1:14" x14ac:dyDescent="0.2">
      <c r="A93" s="148"/>
      <c r="B93" s="98" t="s">
        <v>8</v>
      </c>
      <c r="C93" s="91">
        <v>4274.9999999999982</v>
      </c>
      <c r="D93" s="91">
        <v>3756.0000000000005</v>
      </c>
      <c r="E93" s="91">
        <v>605</v>
      </c>
      <c r="F93" s="91">
        <v>1386.9999999999993</v>
      </c>
      <c r="G93" s="91">
        <v>3376.0000000000005</v>
      </c>
      <c r="H93" s="91">
        <v>199</v>
      </c>
      <c r="I93" s="91">
        <v>358.00000000000017</v>
      </c>
      <c r="J93" s="91">
        <v>100.00000000000007</v>
      </c>
      <c r="K93" s="91">
        <v>9326</v>
      </c>
      <c r="L93" s="91">
        <v>1101.9999999999998</v>
      </c>
      <c r="M93" s="91">
        <v>370.00000000000017</v>
      </c>
      <c r="N93" s="103">
        <v>398.00000000000011</v>
      </c>
    </row>
    <row r="94" spans="1:14" x14ac:dyDescent="0.2">
      <c r="A94" s="148"/>
      <c r="B94" s="98" t="s">
        <v>5</v>
      </c>
      <c r="C94" s="91">
        <v>5619.0000000000018</v>
      </c>
      <c r="D94" s="91">
        <v>4929.9999999999973</v>
      </c>
      <c r="E94" s="91">
        <v>829.00000000000034</v>
      </c>
      <c r="F94" s="91">
        <v>2293.9999999999982</v>
      </c>
      <c r="G94" s="91">
        <v>3340.0000000000005</v>
      </c>
      <c r="H94" s="91">
        <v>167.00000000000003</v>
      </c>
      <c r="I94" s="91">
        <v>367.00000000000017</v>
      </c>
      <c r="J94" s="91">
        <v>115.00000000000003</v>
      </c>
      <c r="K94" s="91">
        <v>8051</v>
      </c>
      <c r="L94" s="91">
        <v>2118.0000000000014</v>
      </c>
      <c r="M94" s="91">
        <v>146.00000000000006</v>
      </c>
      <c r="N94" s="103">
        <v>183</v>
      </c>
    </row>
    <row r="95" spans="1:14" x14ac:dyDescent="0.2">
      <c r="A95" s="148"/>
      <c r="B95" s="98" t="s">
        <v>12</v>
      </c>
      <c r="C95" s="91">
        <v>3328.9999999999995</v>
      </c>
      <c r="D95" s="91">
        <v>2754.0000000000036</v>
      </c>
      <c r="E95" s="91">
        <v>618</v>
      </c>
      <c r="F95" s="91">
        <v>741.00000000000023</v>
      </c>
      <c r="G95" s="91">
        <v>3258.9999999999964</v>
      </c>
      <c r="H95" s="91">
        <v>152.00000000000009</v>
      </c>
      <c r="I95" s="91">
        <v>347.00000000000023</v>
      </c>
      <c r="J95" s="91">
        <v>276.99999999999989</v>
      </c>
      <c r="K95" s="91">
        <v>7832.0000000000027</v>
      </c>
      <c r="L95" s="91">
        <v>710.00000000000045</v>
      </c>
      <c r="M95" s="91">
        <v>775.00000000000045</v>
      </c>
      <c r="N95" s="103">
        <v>736.99999999999977</v>
      </c>
    </row>
    <row r="96" spans="1:14" x14ac:dyDescent="0.2">
      <c r="A96" s="148"/>
      <c r="B96" s="98" t="s">
        <v>17</v>
      </c>
      <c r="C96" s="91">
        <v>3189</v>
      </c>
      <c r="D96" s="91">
        <v>2755.0000000000009</v>
      </c>
      <c r="E96" s="91">
        <v>456.00000000000011</v>
      </c>
      <c r="F96" s="91">
        <v>585.00000000000023</v>
      </c>
      <c r="G96" s="91">
        <v>3486</v>
      </c>
      <c r="H96" s="91">
        <v>182</v>
      </c>
      <c r="I96" s="91">
        <v>359.00000000000011</v>
      </c>
      <c r="J96" s="91">
        <v>174.00000000000009</v>
      </c>
      <c r="K96" s="91">
        <v>5578.9999999999991</v>
      </c>
      <c r="L96" s="91">
        <v>833.99999999999977</v>
      </c>
      <c r="M96" s="91">
        <v>293.99999999999977</v>
      </c>
      <c r="N96" s="103">
        <v>522.00000000000011</v>
      </c>
    </row>
    <row r="97" spans="1:14" x14ac:dyDescent="0.2">
      <c r="A97" s="148"/>
      <c r="B97" s="98" t="s">
        <v>14</v>
      </c>
      <c r="C97" s="91">
        <v>4604.9999999999973</v>
      </c>
      <c r="D97" s="91">
        <v>3877.9999999999991</v>
      </c>
      <c r="E97" s="91">
        <v>606</v>
      </c>
      <c r="F97" s="91">
        <v>947.99999999999955</v>
      </c>
      <c r="G97" s="91">
        <v>3293.9999999999995</v>
      </c>
      <c r="H97" s="91">
        <v>147.00000000000011</v>
      </c>
      <c r="I97" s="91">
        <v>289.99999999999977</v>
      </c>
      <c r="J97" s="91">
        <v>82.000000000000028</v>
      </c>
      <c r="K97" s="91">
        <v>5362.9999999999991</v>
      </c>
      <c r="L97" s="91">
        <v>1016</v>
      </c>
      <c r="M97" s="91">
        <v>244.99999999999991</v>
      </c>
      <c r="N97" s="103">
        <v>542.00000000000011</v>
      </c>
    </row>
    <row r="98" spans="1:14" x14ac:dyDescent="0.2">
      <c r="A98" s="148"/>
      <c r="B98" s="98" t="s">
        <v>52</v>
      </c>
      <c r="C98" s="91">
        <v>2944.9999999999991</v>
      </c>
      <c r="D98" s="91">
        <v>2559</v>
      </c>
      <c r="E98" s="91">
        <v>368.00000000000017</v>
      </c>
      <c r="F98" s="91">
        <v>1101.9999999999998</v>
      </c>
      <c r="G98" s="91">
        <v>2414.9999999999995</v>
      </c>
      <c r="H98" s="91">
        <v>94.999999999999929</v>
      </c>
      <c r="I98" s="91">
        <v>102</v>
      </c>
      <c r="J98" s="91">
        <v>104</v>
      </c>
      <c r="K98" s="91">
        <v>5360.0000000000009</v>
      </c>
      <c r="L98" s="91">
        <v>1203.0000000000002</v>
      </c>
      <c r="M98" s="91">
        <v>141.00000000000003</v>
      </c>
      <c r="N98" s="103">
        <v>287.00000000000028</v>
      </c>
    </row>
    <row r="99" spans="1:14" x14ac:dyDescent="0.2">
      <c r="A99" s="148"/>
      <c r="B99" s="98" t="s">
        <v>18</v>
      </c>
      <c r="C99" s="91">
        <v>1499.0000000000007</v>
      </c>
      <c r="D99" s="91">
        <v>1255.0000000000009</v>
      </c>
      <c r="E99" s="91">
        <v>207</v>
      </c>
      <c r="F99" s="91">
        <v>119</v>
      </c>
      <c r="G99" s="91">
        <v>1204.0000000000005</v>
      </c>
      <c r="H99" s="91">
        <v>57.000000000000014</v>
      </c>
      <c r="I99" s="91">
        <v>88.000000000000028</v>
      </c>
      <c r="J99" s="91">
        <v>95.000000000000028</v>
      </c>
      <c r="K99" s="91">
        <v>2666.0000000000009</v>
      </c>
      <c r="L99" s="91">
        <v>131.00000000000003</v>
      </c>
      <c r="M99" s="91">
        <v>206</v>
      </c>
      <c r="N99" s="103">
        <v>283</v>
      </c>
    </row>
    <row r="100" spans="1:14" x14ac:dyDescent="0.2">
      <c r="A100" s="148"/>
      <c r="B100" s="98" t="s">
        <v>20</v>
      </c>
      <c r="C100" s="91">
        <v>11185.999999999995</v>
      </c>
      <c r="D100" s="91">
        <v>9470.0000000000127</v>
      </c>
      <c r="E100" s="91">
        <v>1738.9999999999995</v>
      </c>
      <c r="F100" s="91">
        <v>3014.9999999999995</v>
      </c>
      <c r="G100" s="91">
        <v>9931</v>
      </c>
      <c r="H100" s="91">
        <v>496</v>
      </c>
      <c r="I100" s="91">
        <v>881.00000000000057</v>
      </c>
      <c r="J100" s="91">
        <v>281</v>
      </c>
      <c r="K100" s="91">
        <v>21321.000000000015</v>
      </c>
      <c r="L100" s="91">
        <v>3174.9999999999986</v>
      </c>
      <c r="M100" s="91">
        <v>667.00000000000045</v>
      </c>
      <c r="N100" s="103">
        <v>1189.0000000000005</v>
      </c>
    </row>
    <row r="101" spans="1:14" x14ac:dyDescent="0.2">
      <c r="A101" s="148"/>
      <c r="B101" s="98" t="s">
        <v>11</v>
      </c>
      <c r="C101" s="91">
        <v>2872.0000000000009</v>
      </c>
      <c r="D101" s="91">
        <v>2449.0000000000014</v>
      </c>
      <c r="E101" s="91">
        <v>350.00000000000011</v>
      </c>
      <c r="F101" s="91">
        <v>696.99999999999966</v>
      </c>
      <c r="G101" s="91">
        <v>2932.0000000000014</v>
      </c>
      <c r="H101" s="91">
        <v>123.99999999999991</v>
      </c>
      <c r="I101" s="91">
        <v>261</v>
      </c>
      <c r="J101" s="91">
        <v>78.000000000000014</v>
      </c>
      <c r="K101" s="91">
        <v>6340.9999999999991</v>
      </c>
      <c r="L101" s="91">
        <v>718</v>
      </c>
      <c r="M101" s="91">
        <v>307</v>
      </c>
      <c r="N101" s="103">
        <v>563.99999999999966</v>
      </c>
    </row>
    <row r="102" spans="1:14" x14ac:dyDescent="0.2">
      <c r="A102" s="148"/>
      <c r="B102" s="98" t="s">
        <v>13</v>
      </c>
      <c r="C102" s="91">
        <v>4242.9999999999973</v>
      </c>
      <c r="D102" s="91">
        <v>3667.0000000000005</v>
      </c>
      <c r="E102" s="91">
        <v>751.99999999999943</v>
      </c>
      <c r="F102" s="91">
        <v>880.00000000000011</v>
      </c>
      <c r="G102" s="91">
        <v>4453.9999999999982</v>
      </c>
      <c r="H102" s="91">
        <v>279.00000000000011</v>
      </c>
      <c r="I102" s="91">
        <v>266.00000000000023</v>
      </c>
      <c r="J102" s="91">
        <v>221</v>
      </c>
      <c r="K102" s="91">
        <v>8020.0000000000009</v>
      </c>
      <c r="L102" s="91">
        <v>789</v>
      </c>
      <c r="M102" s="91">
        <v>1255.9999999999993</v>
      </c>
      <c r="N102" s="103">
        <v>1540.0000000000005</v>
      </c>
    </row>
    <row r="103" spans="1:14" x14ac:dyDescent="0.2">
      <c r="A103" s="148"/>
      <c r="B103" s="98" t="s">
        <v>48</v>
      </c>
      <c r="C103" s="91">
        <v>1132.9999999999993</v>
      </c>
      <c r="D103" s="91">
        <v>947.00000000000045</v>
      </c>
      <c r="E103" s="91">
        <v>245</v>
      </c>
      <c r="F103" s="91">
        <v>168.00000000000006</v>
      </c>
      <c r="G103" s="91">
        <v>950.00000000000023</v>
      </c>
      <c r="H103" s="91">
        <v>49.000000000000036</v>
      </c>
      <c r="I103" s="91">
        <v>111.00000000000007</v>
      </c>
      <c r="J103" s="91">
        <v>75</v>
      </c>
      <c r="K103" s="91">
        <v>2210.9999999999995</v>
      </c>
      <c r="L103" s="91">
        <v>238.99999999999991</v>
      </c>
      <c r="M103" s="91">
        <v>135</v>
      </c>
      <c r="N103" s="103">
        <v>254.00000000000009</v>
      </c>
    </row>
    <row r="104" spans="1:14" x14ac:dyDescent="0.2">
      <c r="A104" s="148"/>
      <c r="B104" s="98" t="s">
        <v>6</v>
      </c>
      <c r="C104" s="91">
        <v>1446.9999999999991</v>
      </c>
      <c r="D104" s="91">
        <v>1379</v>
      </c>
      <c r="E104" s="91">
        <v>293.99999999999977</v>
      </c>
      <c r="F104" s="91">
        <v>312</v>
      </c>
      <c r="G104" s="91">
        <v>1224.0000000000005</v>
      </c>
      <c r="H104" s="91">
        <v>93.000000000000014</v>
      </c>
      <c r="I104" s="91">
        <v>181</v>
      </c>
      <c r="J104" s="91">
        <v>74</v>
      </c>
      <c r="K104" s="91">
        <v>2614</v>
      </c>
      <c r="L104" s="91">
        <v>224</v>
      </c>
      <c r="M104" s="91">
        <v>49</v>
      </c>
      <c r="N104" s="103">
        <v>77.999999999999943</v>
      </c>
    </row>
    <row r="105" spans="1:14" x14ac:dyDescent="0.2">
      <c r="A105" s="148"/>
      <c r="B105" s="98" t="s">
        <v>9</v>
      </c>
      <c r="C105" s="91">
        <v>3051.9999999999995</v>
      </c>
      <c r="D105" s="91">
        <v>2534.0000000000009</v>
      </c>
      <c r="E105" s="91">
        <v>496.00000000000017</v>
      </c>
      <c r="F105" s="91">
        <v>800</v>
      </c>
      <c r="G105" s="91">
        <v>2320.0000000000009</v>
      </c>
      <c r="H105" s="91">
        <v>127.00000000000004</v>
      </c>
      <c r="I105" s="91">
        <v>177.00000000000006</v>
      </c>
      <c r="J105" s="91">
        <v>181.00000000000009</v>
      </c>
      <c r="K105" s="91">
        <v>5299.9999999999982</v>
      </c>
      <c r="L105" s="91">
        <v>1267</v>
      </c>
      <c r="M105" s="91">
        <v>206.00000000000006</v>
      </c>
      <c r="N105" s="103">
        <v>272.00000000000017</v>
      </c>
    </row>
    <row r="106" spans="1:14" x14ac:dyDescent="0.2">
      <c r="A106" s="148"/>
      <c r="B106" s="98" t="s">
        <v>7</v>
      </c>
      <c r="C106" s="91">
        <v>2516.9999999999995</v>
      </c>
      <c r="D106" s="91">
        <v>2178.9999999999995</v>
      </c>
      <c r="E106" s="91">
        <v>395.00000000000011</v>
      </c>
      <c r="F106" s="91">
        <v>277</v>
      </c>
      <c r="G106" s="91">
        <v>2865.9999999999982</v>
      </c>
      <c r="H106" s="91">
        <v>81</v>
      </c>
      <c r="I106" s="91">
        <v>215.0000000000002</v>
      </c>
      <c r="J106" s="91">
        <v>273</v>
      </c>
      <c r="K106" s="91">
        <v>5511.0000000000027</v>
      </c>
      <c r="L106" s="91">
        <v>432.00000000000011</v>
      </c>
      <c r="M106" s="91">
        <v>117.00000000000003</v>
      </c>
      <c r="N106" s="103">
        <v>184</v>
      </c>
    </row>
    <row r="107" spans="1:14" ht="13.5" thickBot="1" x14ac:dyDescent="0.25">
      <c r="A107" s="149"/>
      <c r="B107" s="100" t="s">
        <v>4</v>
      </c>
      <c r="C107" s="104">
        <f>SUM(C87:C106)</f>
        <v>86188</v>
      </c>
      <c r="D107" s="104">
        <f t="shared" ref="D107:N107" si="4">SUM(D87:D106)</f>
        <v>72548.000000000015</v>
      </c>
      <c r="E107" s="104">
        <f t="shared" si="4"/>
        <v>14307</v>
      </c>
      <c r="F107" s="104">
        <f t="shared" si="4"/>
        <v>22641.000000000007</v>
      </c>
      <c r="G107" s="104">
        <f t="shared" si="4"/>
        <v>77591.999999999985</v>
      </c>
      <c r="H107" s="104">
        <f t="shared" si="4"/>
        <v>3641.0000000000009</v>
      </c>
      <c r="I107" s="104">
        <f t="shared" si="4"/>
        <v>6367</v>
      </c>
      <c r="J107" s="104">
        <f t="shared" si="4"/>
        <v>3258.9999999999995</v>
      </c>
      <c r="K107" s="104">
        <f t="shared" si="4"/>
        <v>164055.00000000006</v>
      </c>
      <c r="L107" s="104">
        <f t="shared" si="4"/>
        <v>24068</v>
      </c>
      <c r="M107" s="104">
        <f t="shared" si="4"/>
        <v>8399</v>
      </c>
      <c r="N107" s="104">
        <f t="shared" si="4"/>
        <v>11959</v>
      </c>
    </row>
    <row r="108" spans="1:14" ht="12.75" customHeight="1" x14ac:dyDescent="0.2">
      <c r="A108" s="147" t="s">
        <v>175</v>
      </c>
      <c r="B108" s="99" t="s">
        <v>46</v>
      </c>
      <c r="C108" s="101">
        <v>5502</v>
      </c>
      <c r="D108" s="101">
        <v>5085.9999999999982</v>
      </c>
      <c r="E108" s="101">
        <v>614.00000000000057</v>
      </c>
      <c r="F108" s="101">
        <v>1093.9999999999995</v>
      </c>
      <c r="G108" s="101">
        <v>5688.0000000000027</v>
      </c>
      <c r="H108" s="101">
        <v>233</v>
      </c>
      <c r="I108" s="101">
        <v>519</v>
      </c>
      <c r="J108" s="101">
        <v>122.00000000000003</v>
      </c>
      <c r="K108" s="101">
        <v>11425.999999999991</v>
      </c>
      <c r="L108" s="101">
        <v>1572.9999999999991</v>
      </c>
      <c r="M108" s="101">
        <v>0</v>
      </c>
      <c r="N108" s="102">
        <v>0</v>
      </c>
    </row>
    <row r="109" spans="1:14" x14ac:dyDescent="0.2">
      <c r="A109" s="148"/>
      <c r="B109" s="98" t="s">
        <v>10</v>
      </c>
      <c r="C109" s="91">
        <v>3412.0000000000018</v>
      </c>
      <c r="D109" s="91">
        <v>2609</v>
      </c>
      <c r="E109" s="91">
        <v>766.99999999999977</v>
      </c>
      <c r="F109" s="91">
        <v>360.00000000000006</v>
      </c>
      <c r="G109" s="91">
        <v>3998.9999999999995</v>
      </c>
      <c r="H109" s="91">
        <v>287</v>
      </c>
      <c r="I109" s="91">
        <v>166.00000000000003</v>
      </c>
      <c r="J109" s="91">
        <v>178.00000000000006</v>
      </c>
      <c r="K109" s="91">
        <v>6958</v>
      </c>
      <c r="L109" s="91">
        <v>398.99999999999989</v>
      </c>
      <c r="M109" s="91">
        <v>0</v>
      </c>
      <c r="N109" s="103">
        <v>0</v>
      </c>
    </row>
    <row r="110" spans="1:14" x14ac:dyDescent="0.2">
      <c r="A110" s="148"/>
      <c r="B110" s="98" t="s">
        <v>15</v>
      </c>
      <c r="C110" s="91">
        <v>3006.0000000000014</v>
      </c>
      <c r="D110" s="91">
        <v>2483.0000000000005</v>
      </c>
      <c r="E110" s="91">
        <v>489</v>
      </c>
      <c r="F110" s="91">
        <v>595.99999999999977</v>
      </c>
      <c r="G110" s="91">
        <v>2814.0000000000009</v>
      </c>
      <c r="H110" s="91">
        <v>162.00000000000009</v>
      </c>
      <c r="I110" s="91">
        <v>279.00000000000017</v>
      </c>
      <c r="J110" s="91">
        <v>159</v>
      </c>
      <c r="K110" s="91">
        <v>6074.0000000000009</v>
      </c>
      <c r="L110" s="91">
        <v>809</v>
      </c>
      <c r="M110" s="91">
        <v>0</v>
      </c>
      <c r="N110" s="103">
        <v>0</v>
      </c>
    </row>
    <row r="111" spans="1:14" x14ac:dyDescent="0.2">
      <c r="A111" s="148"/>
      <c r="B111" s="98" t="s">
        <v>16</v>
      </c>
      <c r="C111" s="91">
        <v>5801.0000000000064</v>
      </c>
      <c r="D111" s="91">
        <v>4972.9999999999991</v>
      </c>
      <c r="E111" s="91">
        <v>884.00000000000136</v>
      </c>
      <c r="F111" s="91">
        <v>853.99999999999966</v>
      </c>
      <c r="G111" s="91">
        <v>4902.9999999999991</v>
      </c>
      <c r="H111" s="91">
        <v>350</v>
      </c>
      <c r="I111" s="91">
        <v>371</v>
      </c>
      <c r="J111" s="91">
        <v>218</v>
      </c>
      <c r="K111" s="91">
        <v>11442.000000000007</v>
      </c>
      <c r="L111" s="91">
        <v>1574</v>
      </c>
      <c r="M111" s="91">
        <v>0</v>
      </c>
      <c r="N111" s="103">
        <v>0</v>
      </c>
    </row>
    <row r="112" spans="1:14" x14ac:dyDescent="0.2">
      <c r="A112" s="148"/>
      <c r="B112" s="98" t="s">
        <v>160</v>
      </c>
      <c r="C112" s="91">
        <v>12664.999999999987</v>
      </c>
      <c r="D112" s="91">
        <v>9857.0000000000036</v>
      </c>
      <c r="E112" s="91">
        <v>2897.0000000000018</v>
      </c>
      <c r="F112" s="91">
        <v>2681.9999999999995</v>
      </c>
      <c r="G112" s="91">
        <v>15096.999999999996</v>
      </c>
      <c r="H112" s="91">
        <v>771.99999999999977</v>
      </c>
      <c r="I112" s="91">
        <v>919.00000000000023</v>
      </c>
      <c r="J112" s="91">
        <v>456.00000000000091</v>
      </c>
      <c r="K112" s="91">
        <v>26472.999999999964</v>
      </c>
      <c r="L112" s="91">
        <v>4198.0000000000009</v>
      </c>
      <c r="M112" s="91">
        <v>0</v>
      </c>
      <c r="N112" s="103">
        <v>0</v>
      </c>
    </row>
    <row r="113" spans="1:14" x14ac:dyDescent="0.2">
      <c r="A113" s="148"/>
      <c r="B113" s="98" t="s">
        <v>154</v>
      </c>
      <c r="C113" s="91">
        <v>3372.9999999999991</v>
      </c>
      <c r="D113" s="91">
        <v>2864.0000000000018</v>
      </c>
      <c r="E113" s="91">
        <v>509.00000000000045</v>
      </c>
      <c r="F113" s="91">
        <v>768.99999999999977</v>
      </c>
      <c r="G113" s="91">
        <v>2008.9999999999984</v>
      </c>
      <c r="H113" s="91">
        <v>138</v>
      </c>
      <c r="I113" s="91">
        <v>243.00000000000011</v>
      </c>
      <c r="J113" s="91">
        <v>137</v>
      </c>
      <c r="K113" s="91">
        <v>4755.9999999999973</v>
      </c>
      <c r="L113" s="91">
        <v>1026.0000000000002</v>
      </c>
      <c r="M113" s="91">
        <v>0</v>
      </c>
      <c r="N113" s="103">
        <v>0</v>
      </c>
    </row>
    <row r="114" spans="1:14" x14ac:dyDescent="0.2">
      <c r="A114" s="148"/>
      <c r="B114" s="98" t="s">
        <v>8</v>
      </c>
      <c r="C114" s="91">
        <v>4527.0000000000009</v>
      </c>
      <c r="D114" s="91">
        <v>3864.0000000000014</v>
      </c>
      <c r="E114" s="91">
        <v>672</v>
      </c>
      <c r="F114" s="91">
        <v>792</v>
      </c>
      <c r="G114" s="91">
        <v>3403.9999999999991</v>
      </c>
      <c r="H114" s="91">
        <v>258.00000000000006</v>
      </c>
      <c r="I114" s="91">
        <v>424</v>
      </c>
      <c r="J114" s="91">
        <v>122.99999999999993</v>
      </c>
      <c r="K114" s="91">
        <v>9670</v>
      </c>
      <c r="L114" s="91">
        <v>1126.9999999999998</v>
      </c>
      <c r="M114" s="91">
        <v>0</v>
      </c>
      <c r="N114" s="103">
        <v>0</v>
      </c>
    </row>
    <row r="115" spans="1:14" x14ac:dyDescent="0.2">
      <c r="A115" s="148"/>
      <c r="B115" s="98" t="s">
        <v>5</v>
      </c>
      <c r="C115" s="91">
        <v>5296</v>
      </c>
      <c r="D115" s="91">
        <v>4563</v>
      </c>
      <c r="E115" s="91">
        <v>808.99999999999966</v>
      </c>
      <c r="F115" s="91">
        <v>1133.9999999999995</v>
      </c>
      <c r="G115" s="91">
        <v>3364.9999999999991</v>
      </c>
      <c r="H115" s="91">
        <v>252</v>
      </c>
      <c r="I115" s="91">
        <v>358.00000000000006</v>
      </c>
      <c r="J115" s="91">
        <v>108</v>
      </c>
      <c r="K115" s="91">
        <v>8007.9999999999973</v>
      </c>
      <c r="L115" s="91">
        <v>1717.9999999999998</v>
      </c>
      <c r="M115" s="91">
        <v>0</v>
      </c>
      <c r="N115" s="103">
        <v>0</v>
      </c>
    </row>
    <row r="116" spans="1:14" x14ac:dyDescent="0.2">
      <c r="A116" s="148"/>
      <c r="B116" s="98" t="s">
        <v>12</v>
      </c>
      <c r="C116" s="91">
        <v>3347.9999999999995</v>
      </c>
      <c r="D116" s="91">
        <v>2850</v>
      </c>
      <c r="E116" s="91">
        <v>621.99999999999966</v>
      </c>
      <c r="F116" s="91">
        <v>636.00000000000045</v>
      </c>
      <c r="G116" s="91">
        <v>3426.9999999999986</v>
      </c>
      <c r="H116" s="91">
        <v>179</v>
      </c>
      <c r="I116" s="91">
        <v>360.00000000000006</v>
      </c>
      <c r="J116" s="91">
        <v>296</v>
      </c>
      <c r="K116" s="91">
        <v>8168.0000000000018</v>
      </c>
      <c r="L116" s="91">
        <v>724</v>
      </c>
      <c r="M116" s="91">
        <v>0</v>
      </c>
      <c r="N116" s="103">
        <v>0</v>
      </c>
    </row>
    <row r="117" spans="1:14" x14ac:dyDescent="0.2">
      <c r="A117" s="148"/>
      <c r="B117" s="98" t="s">
        <v>17</v>
      </c>
      <c r="C117" s="91">
        <v>3528.9999999999982</v>
      </c>
      <c r="D117" s="91">
        <v>3143.9999999999986</v>
      </c>
      <c r="E117" s="91">
        <v>566.00000000000023</v>
      </c>
      <c r="F117" s="91">
        <v>412.00000000000023</v>
      </c>
      <c r="G117" s="91">
        <v>4280</v>
      </c>
      <c r="H117" s="91">
        <v>230</v>
      </c>
      <c r="I117" s="91">
        <v>366</v>
      </c>
      <c r="J117" s="91">
        <v>222</v>
      </c>
      <c r="K117" s="91">
        <v>6469.0000000000055</v>
      </c>
      <c r="L117" s="91">
        <v>985.99999999999932</v>
      </c>
      <c r="M117" s="91">
        <v>0</v>
      </c>
      <c r="N117" s="103">
        <v>0</v>
      </c>
    </row>
    <row r="118" spans="1:14" x14ac:dyDescent="0.2">
      <c r="A118" s="148"/>
      <c r="B118" s="98" t="s">
        <v>14</v>
      </c>
      <c r="C118" s="91">
        <v>3827.0000000000009</v>
      </c>
      <c r="D118" s="91">
        <v>3247</v>
      </c>
      <c r="E118" s="91">
        <v>554.99999999999977</v>
      </c>
      <c r="F118" s="91">
        <v>589.99999999999943</v>
      </c>
      <c r="G118" s="91">
        <v>3397.0000000000009</v>
      </c>
      <c r="H118" s="91">
        <v>203</v>
      </c>
      <c r="I118" s="91">
        <v>267.00000000000011</v>
      </c>
      <c r="J118" s="91">
        <v>103</v>
      </c>
      <c r="K118" s="91">
        <v>5477.0000000000045</v>
      </c>
      <c r="L118" s="91">
        <v>830</v>
      </c>
      <c r="M118" s="91">
        <v>0</v>
      </c>
      <c r="N118" s="103">
        <v>0</v>
      </c>
    </row>
    <row r="119" spans="1:14" x14ac:dyDescent="0.2">
      <c r="A119" s="148"/>
      <c r="B119" s="98" t="s">
        <v>52</v>
      </c>
      <c r="C119" s="91">
        <v>2318.0000000000005</v>
      </c>
      <c r="D119" s="91">
        <v>2059.0000000000009</v>
      </c>
      <c r="E119" s="91">
        <v>332.00000000000006</v>
      </c>
      <c r="F119" s="91">
        <v>507.00000000000028</v>
      </c>
      <c r="G119" s="91">
        <v>2158.0000000000005</v>
      </c>
      <c r="H119" s="91">
        <v>105</v>
      </c>
      <c r="I119" s="91">
        <v>102.00000000000007</v>
      </c>
      <c r="J119" s="91">
        <v>116</v>
      </c>
      <c r="K119" s="91">
        <v>4356.9999999999982</v>
      </c>
      <c r="L119" s="91">
        <v>797.99999999999977</v>
      </c>
      <c r="M119" s="91">
        <v>0</v>
      </c>
      <c r="N119" s="103">
        <v>0</v>
      </c>
    </row>
    <row r="120" spans="1:14" x14ac:dyDescent="0.2">
      <c r="A120" s="148"/>
      <c r="B120" s="98" t="s">
        <v>18</v>
      </c>
      <c r="C120" s="91">
        <v>1159.9999999999998</v>
      </c>
      <c r="D120" s="91">
        <v>1094.0000000000005</v>
      </c>
      <c r="E120" s="91">
        <v>172.00000000000009</v>
      </c>
      <c r="F120" s="91">
        <v>27</v>
      </c>
      <c r="G120" s="91">
        <v>1175</v>
      </c>
      <c r="H120" s="91">
        <v>84.000000000000014</v>
      </c>
      <c r="I120" s="91">
        <v>82.000000000000028</v>
      </c>
      <c r="J120" s="91">
        <v>89</v>
      </c>
      <c r="K120" s="91">
        <v>2303.0000000000009</v>
      </c>
      <c r="L120" s="91">
        <v>138</v>
      </c>
      <c r="M120" s="91">
        <v>0</v>
      </c>
      <c r="N120" s="103">
        <v>0</v>
      </c>
    </row>
    <row r="121" spans="1:14" x14ac:dyDescent="0.2">
      <c r="A121" s="148"/>
      <c r="B121" s="98" t="s">
        <v>20</v>
      </c>
      <c r="C121" s="91">
        <v>9941.0000000000055</v>
      </c>
      <c r="D121" s="91">
        <v>8327</v>
      </c>
      <c r="E121" s="91">
        <v>1611.9999999999995</v>
      </c>
      <c r="F121" s="91">
        <v>1949.0000000000009</v>
      </c>
      <c r="G121" s="91">
        <v>10447.000000000005</v>
      </c>
      <c r="H121" s="91">
        <v>551.00000000000023</v>
      </c>
      <c r="I121" s="91">
        <v>897.99999999999977</v>
      </c>
      <c r="J121" s="91">
        <v>294</v>
      </c>
      <c r="K121" s="91">
        <v>19895.000000000004</v>
      </c>
      <c r="L121" s="91">
        <v>2473.9999999999968</v>
      </c>
      <c r="M121" s="91">
        <v>0</v>
      </c>
      <c r="N121" s="103">
        <v>0</v>
      </c>
    </row>
    <row r="122" spans="1:14" x14ac:dyDescent="0.2">
      <c r="A122" s="148"/>
      <c r="B122" s="98" t="s">
        <v>11</v>
      </c>
      <c r="C122" s="91">
        <v>3174.9999999999991</v>
      </c>
      <c r="D122" s="91">
        <v>2785</v>
      </c>
      <c r="E122" s="91">
        <v>349.00000000000006</v>
      </c>
      <c r="F122" s="91">
        <v>510.00000000000006</v>
      </c>
      <c r="G122" s="91">
        <v>3299</v>
      </c>
      <c r="H122" s="91">
        <v>208.00000000000014</v>
      </c>
      <c r="I122" s="91">
        <v>335</v>
      </c>
      <c r="J122" s="91">
        <v>97</v>
      </c>
      <c r="K122" s="91">
        <v>7295.9999999999982</v>
      </c>
      <c r="L122" s="91">
        <v>564.99999999999977</v>
      </c>
      <c r="M122" s="91">
        <v>0</v>
      </c>
      <c r="N122" s="103">
        <v>0</v>
      </c>
    </row>
    <row r="123" spans="1:14" x14ac:dyDescent="0.2">
      <c r="A123" s="148"/>
      <c r="B123" s="98" t="s">
        <v>13</v>
      </c>
      <c r="C123" s="91">
        <v>4561.9999999999991</v>
      </c>
      <c r="D123" s="91">
        <v>3979.0000000000023</v>
      </c>
      <c r="E123" s="91">
        <v>867.00000000000045</v>
      </c>
      <c r="F123" s="91">
        <v>968.00000000000034</v>
      </c>
      <c r="G123" s="91">
        <v>4918.0000000000009</v>
      </c>
      <c r="H123" s="91">
        <v>343</v>
      </c>
      <c r="I123" s="91">
        <v>292</v>
      </c>
      <c r="J123" s="91">
        <v>260.99999999999989</v>
      </c>
      <c r="K123" s="91">
        <v>8719.9999999999964</v>
      </c>
      <c r="L123" s="91">
        <v>842.00000000000023</v>
      </c>
      <c r="M123" s="91">
        <v>0</v>
      </c>
      <c r="N123" s="103">
        <v>0</v>
      </c>
    </row>
    <row r="124" spans="1:14" x14ac:dyDescent="0.2">
      <c r="A124" s="148"/>
      <c r="B124" s="98" t="s">
        <v>48</v>
      </c>
      <c r="C124" s="91">
        <v>1274.0000000000005</v>
      </c>
      <c r="D124" s="91">
        <v>1066</v>
      </c>
      <c r="E124" s="91">
        <v>268.00000000000011</v>
      </c>
      <c r="F124" s="91">
        <v>145.00000000000006</v>
      </c>
      <c r="G124" s="91">
        <v>1089.9999999999995</v>
      </c>
      <c r="H124" s="91">
        <v>75</v>
      </c>
      <c r="I124" s="91">
        <v>132.00000000000003</v>
      </c>
      <c r="J124" s="91">
        <v>119</v>
      </c>
      <c r="K124" s="91">
        <v>2600</v>
      </c>
      <c r="L124" s="91">
        <v>283.00000000000006</v>
      </c>
      <c r="M124" s="91">
        <v>0</v>
      </c>
      <c r="N124" s="103">
        <v>0</v>
      </c>
    </row>
    <row r="125" spans="1:14" x14ac:dyDescent="0.2">
      <c r="A125" s="148"/>
      <c r="B125" s="98" t="s">
        <v>6</v>
      </c>
      <c r="C125" s="91">
        <v>1459.9999999999998</v>
      </c>
      <c r="D125" s="91">
        <v>1453.0000000000005</v>
      </c>
      <c r="E125" s="91">
        <v>294</v>
      </c>
      <c r="F125" s="91">
        <v>218.00000000000006</v>
      </c>
      <c r="G125" s="91">
        <v>1363.0000000000009</v>
      </c>
      <c r="H125" s="91">
        <v>123.00000000000007</v>
      </c>
      <c r="I125" s="91">
        <v>201.00000000000006</v>
      </c>
      <c r="J125" s="91">
        <v>87.000000000000014</v>
      </c>
      <c r="K125" s="91">
        <v>2687.0000000000009</v>
      </c>
      <c r="L125" s="91">
        <v>315</v>
      </c>
      <c r="M125" s="91">
        <v>0</v>
      </c>
      <c r="N125" s="103">
        <v>0</v>
      </c>
    </row>
    <row r="126" spans="1:14" x14ac:dyDescent="0.2">
      <c r="A126" s="148"/>
      <c r="B126" s="98" t="s">
        <v>9</v>
      </c>
      <c r="C126" s="91">
        <v>2736.9999999999995</v>
      </c>
      <c r="D126" s="91">
        <v>2237.9999999999986</v>
      </c>
      <c r="E126" s="91">
        <v>449.99999999999989</v>
      </c>
      <c r="F126" s="91">
        <v>293</v>
      </c>
      <c r="G126" s="91">
        <v>2361.9999999999995</v>
      </c>
      <c r="H126" s="91">
        <v>208.00000000000009</v>
      </c>
      <c r="I126" s="91">
        <v>183</v>
      </c>
      <c r="J126" s="91">
        <v>179.00000000000009</v>
      </c>
      <c r="K126" s="91">
        <v>4928.9999999999982</v>
      </c>
      <c r="L126" s="91">
        <v>914</v>
      </c>
      <c r="M126" s="91">
        <v>0</v>
      </c>
      <c r="N126" s="103">
        <v>0</v>
      </c>
    </row>
    <row r="127" spans="1:14" x14ac:dyDescent="0.2">
      <c r="A127" s="148"/>
      <c r="B127" s="98" t="s">
        <v>7</v>
      </c>
      <c r="C127" s="91">
        <v>3374.9999999999995</v>
      </c>
      <c r="D127" s="91">
        <v>2816</v>
      </c>
      <c r="E127" s="91">
        <v>536.00000000000011</v>
      </c>
      <c r="F127" s="91">
        <v>233.00000000000011</v>
      </c>
      <c r="G127" s="91">
        <v>4088.9999999999991</v>
      </c>
      <c r="H127" s="91">
        <v>169</v>
      </c>
      <c r="I127" s="91">
        <v>251.00000000000017</v>
      </c>
      <c r="J127" s="91">
        <v>352.00000000000023</v>
      </c>
      <c r="K127" s="91">
        <v>7183.0000000000045</v>
      </c>
      <c r="L127" s="91">
        <v>513.00000000000011</v>
      </c>
      <c r="M127" s="91">
        <v>0</v>
      </c>
      <c r="N127" s="103">
        <v>0</v>
      </c>
    </row>
    <row r="128" spans="1:14" ht="13.5" thickBot="1" x14ac:dyDescent="0.25">
      <c r="A128" s="149"/>
      <c r="B128" s="100" t="s">
        <v>4</v>
      </c>
      <c r="C128" s="104">
        <f>SUM(C108:C127)</f>
        <v>84288</v>
      </c>
      <c r="D128" s="104">
        <f t="shared" ref="D128:L128" si="5">SUM(D108:D127)</f>
        <v>71357</v>
      </c>
      <c r="E128" s="104">
        <f t="shared" si="5"/>
        <v>14264.000000000004</v>
      </c>
      <c r="F128" s="104">
        <f t="shared" si="5"/>
        <v>14769</v>
      </c>
      <c r="G128" s="104">
        <f t="shared" si="5"/>
        <v>83284</v>
      </c>
      <c r="H128" s="104">
        <f t="shared" si="5"/>
        <v>4930</v>
      </c>
      <c r="I128" s="104">
        <f t="shared" si="5"/>
        <v>6748.0000000000009</v>
      </c>
      <c r="J128" s="104">
        <f t="shared" si="5"/>
        <v>3716.0000000000009</v>
      </c>
      <c r="K128" s="104">
        <f t="shared" si="5"/>
        <v>164890.99999999997</v>
      </c>
      <c r="L128" s="104">
        <f t="shared" si="5"/>
        <v>21805.999999999996</v>
      </c>
      <c r="M128" s="104">
        <v>0</v>
      </c>
      <c r="N128" s="105">
        <v>0</v>
      </c>
    </row>
    <row r="129" spans="1:14" ht="12.75" customHeight="1" x14ac:dyDescent="0.2">
      <c r="A129" s="147" t="s">
        <v>176</v>
      </c>
      <c r="B129" s="99" t="s">
        <v>46</v>
      </c>
      <c r="C129" s="101">
        <v>5109.0000000000009</v>
      </c>
      <c r="D129" s="101">
        <v>4714.9999999999991</v>
      </c>
      <c r="E129" s="101">
        <v>524</v>
      </c>
      <c r="F129" s="101">
        <v>803.99999999999909</v>
      </c>
      <c r="G129" s="101">
        <v>5315.0000000000045</v>
      </c>
      <c r="H129" s="101">
        <v>221</v>
      </c>
      <c r="I129" s="101">
        <v>404.00000000000011</v>
      </c>
      <c r="J129" s="101">
        <v>101</v>
      </c>
      <c r="K129" s="101">
        <v>10660.000000000009</v>
      </c>
      <c r="L129" s="101">
        <v>1224</v>
      </c>
      <c r="M129" s="101">
        <v>0</v>
      </c>
      <c r="N129" s="102">
        <v>0</v>
      </c>
    </row>
    <row r="130" spans="1:14" x14ac:dyDescent="0.2">
      <c r="A130" s="148"/>
      <c r="B130" s="98" t="s">
        <v>10</v>
      </c>
      <c r="C130" s="91">
        <v>3291.0000000000018</v>
      </c>
      <c r="D130" s="91">
        <v>2493.9999999999986</v>
      </c>
      <c r="E130" s="91">
        <v>741.00000000000023</v>
      </c>
      <c r="F130" s="91">
        <v>286</v>
      </c>
      <c r="G130" s="91">
        <v>3825.0000000000014</v>
      </c>
      <c r="H130" s="91">
        <v>277.00000000000006</v>
      </c>
      <c r="I130" s="91">
        <v>150</v>
      </c>
      <c r="J130" s="91">
        <v>135.00000000000003</v>
      </c>
      <c r="K130" s="91">
        <v>6625.9999999999991</v>
      </c>
      <c r="L130" s="91">
        <v>299.00000000000028</v>
      </c>
      <c r="M130" s="91">
        <v>0</v>
      </c>
      <c r="N130" s="103">
        <v>0</v>
      </c>
    </row>
    <row r="131" spans="1:14" x14ac:dyDescent="0.2">
      <c r="A131" s="148"/>
      <c r="B131" s="98" t="s">
        <v>15</v>
      </c>
      <c r="C131" s="91">
        <v>2630.9999999999991</v>
      </c>
      <c r="D131" s="91">
        <v>2207.0000000000005</v>
      </c>
      <c r="E131" s="91">
        <v>409.00000000000006</v>
      </c>
      <c r="F131" s="91">
        <v>517</v>
      </c>
      <c r="G131" s="91">
        <v>1985.9999999999993</v>
      </c>
      <c r="H131" s="91">
        <v>135</v>
      </c>
      <c r="I131" s="91">
        <v>174.99999999999989</v>
      </c>
      <c r="J131" s="91">
        <v>64.000000000000028</v>
      </c>
      <c r="K131" s="91">
        <v>5290.9999999999991</v>
      </c>
      <c r="L131" s="91">
        <v>496.00000000000011</v>
      </c>
      <c r="M131" s="91">
        <v>0</v>
      </c>
      <c r="N131" s="103">
        <v>0</v>
      </c>
    </row>
    <row r="132" spans="1:14" x14ac:dyDescent="0.2">
      <c r="A132" s="148"/>
      <c r="B132" s="98" t="s">
        <v>16</v>
      </c>
      <c r="C132" s="91">
        <v>5337.0000000000036</v>
      </c>
      <c r="D132" s="91">
        <v>4683.9999999999991</v>
      </c>
      <c r="E132" s="91">
        <v>788.00000000000011</v>
      </c>
      <c r="F132" s="91">
        <v>708.99999999999966</v>
      </c>
      <c r="G132" s="91">
        <v>4211.9999999999973</v>
      </c>
      <c r="H132" s="91">
        <v>313.00000000000017</v>
      </c>
      <c r="I132" s="91">
        <v>293.99999999999983</v>
      </c>
      <c r="J132" s="91">
        <v>169.00000000000003</v>
      </c>
      <c r="K132" s="91">
        <v>9989.9999999999909</v>
      </c>
      <c r="L132" s="91">
        <v>1261.0000000000002</v>
      </c>
      <c r="M132" s="91">
        <v>0</v>
      </c>
      <c r="N132" s="103">
        <v>0</v>
      </c>
    </row>
    <row r="133" spans="1:14" x14ac:dyDescent="0.2">
      <c r="A133" s="148"/>
      <c r="B133" s="98" t="s">
        <v>160</v>
      </c>
      <c r="C133" s="91">
        <v>11202.000000000005</v>
      </c>
      <c r="D133" s="91">
        <v>8808.0000000000036</v>
      </c>
      <c r="E133" s="91">
        <v>2567.9999999999995</v>
      </c>
      <c r="F133" s="91">
        <v>2039.9999999999982</v>
      </c>
      <c r="G133" s="91">
        <v>11811.999999999995</v>
      </c>
      <c r="H133" s="91">
        <v>641</v>
      </c>
      <c r="I133" s="91">
        <v>586</v>
      </c>
      <c r="J133" s="91">
        <v>286.00000000000011</v>
      </c>
      <c r="K133" s="91">
        <v>21211.999999999996</v>
      </c>
      <c r="L133" s="91">
        <v>2498.0000000000005</v>
      </c>
      <c r="M133" s="91">
        <v>0</v>
      </c>
      <c r="N133" s="103">
        <v>0</v>
      </c>
    </row>
    <row r="134" spans="1:14" x14ac:dyDescent="0.2">
      <c r="A134" s="148"/>
      <c r="B134" s="98" t="s">
        <v>154</v>
      </c>
      <c r="C134" s="91">
        <v>2998.0000000000005</v>
      </c>
      <c r="D134" s="91">
        <v>2546.0000000000023</v>
      </c>
      <c r="E134" s="91">
        <v>469</v>
      </c>
      <c r="F134" s="91">
        <v>551.00000000000011</v>
      </c>
      <c r="G134" s="91">
        <v>1734.9999999999995</v>
      </c>
      <c r="H134" s="91">
        <v>121</v>
      </c>
      <c r="I134" s="91">
        <v>188</v>
      </c>
      <c r="J134" s="91">
        <v>95.000000000000014</v>
      </c>
      <c r="K134" s="91">
        <v>4154</v>
      </c>
      <c r="L134" s="91">
        <v>713.99999999999955</v>
      </c>
      <c r="M134" s="91">
        <v>0</v>
      </c>
      <c r="N134" s="103">
        <v>0</v>
      </c>
    </row>
    <row r="135" spans="1:14" x14ac:dyDescent="0.2">
      <c r="A135" s="148"/>
      <c r="B135" s="98" t="s">
        <v>8</v>
      </c>
      <c r="C135" s="91">
        <v>4214</v>
      </c>
      <c r="D135" s="91">
        <v>3681.0000000000014</v>
      </c>
      <c r="E135" s="91">
        <v>620.00000000000011</v>
      </c>
      <c r="F135" s="91">
        <v>683</v>
      </c>
      <c r="G135" s="91">
        <v>2935.0000000000005</v>
      </c>
      <c r="H135" s="91">
        <v>235</v>
      </c>
      <c r="I135" s="91">
        <v>327.99999999999989</v>
      </c>
      <c r="J135" s="91">
        <v>108</v>
      </c>
      <c r="K135" s="91">
        <v>8755.9999999999927</v>
      </c>
      <c r="L135" s="91">
        <v>935</v>
      </c>
      <c r="M135" s="91">
        <v>0</v>
      </c>
      <c r="N135" s="103">
        <v>0</v>
      </c>
    </row>
    <row r="136" spans="1:14" x14ac:dyDescent="0.2">
      <c r="A136" s="148"/>
      <c r="B136" s="98" t="s">
        <v>5</v>
      </c>
      <c r="C136" s="91">
        <v>4893.9999999999973</v>
      </c>
      <c r="D136" s="91">
        <v>4213.0000000000009</v>
      </c>
      <c r="E136" s="91">
        <v>726.00000000000045</v>
      </c>
      <c r="F136" s="91">
        <v>928.99999999999977</v>
      </c>
      <c r="G136" s="91">
        <v>3033.0000000000009</v>
      </c>
      <c r="H136" s="91">
        <v>232</v>
      </c>
      <c r="I136" s="91">
        <v>239</v>
      </c>
      <c r="J136" s="91">
        <v>70</v>
      </c>
      <c r="K136" s="91">
        <v>6911.0000000000009</v>
      </c>
      <c r="L136" s="91">
        <v>885</v>
      </c>
      <c r="M136" s="91">
        <v>0</v>
      </c>
      <c r="N136" s="103">
        <v>0</v>
      </c>
    </row>
    <row r="137" spans="1:14" x14ac:dyDescent="0.2">
      <c r="A137" s="148"/>
      <c r="B137" s="98" t="s">
        <v>12</v>
      </c>
      <c r="C137" s="91">
        <v>3205.0000000000018</v>
      </c>
      <c r="D137" s="91">
        <v>2684.9999999999973</v>
      </c>
      <c r="E137" s="91">
        <v>599</v>
      </c>
      <c r="F137" s="91">
        <v>608.99999999999955</v>
      </c>
      <c r="G137" s="91">
        <v>3166.9999999999986</v>
      </c>
      <c r="H137" s="91">
        <v>164.00000000000003</v>
      </c>
      <c r="I137" s="91">
        <v>304.00000000000011</v>
      </c>
      <c r="J137" s="91">
        <v>275</v>
      </c>
      <c r="K137" s="91">
        <v>7775.9999999999991</v>
      </c>
      <c r="L137" s="91">
        <v>584.00000000000045</v>
      </c>
      <c r="M137" s="91">
        <v>0</v>
      </c>
      <c r="N137" s="103">
        <v>0</v>
      </c>
    </row>
    <row r="138" spans="1:14" x14ac:dyDescent="0.2">
      <c r="A138" s="148"/>
      <c r="B138" s="98" t="s">
        <v>17</v>
      </c>
      <c r="C138" s="91">
        <v>3272</v>
      </c>
      <c r="D138" s="91">
        <v>2935.0000000000009</v>
      </c>
      <c r="E138" s="91">
        <v>469.00000000000011</v>
      </c>
      <c r="F138" s="91">
        <v>393.99999999999989</v>
      </c>
      <c r="G138" s="91">
        <v>3873.9999999999955</v>
      </c>
      <c r="H138" s="91">
        <v>210.00000000000009</v>
      </c>
      <c r="I138" s="91">
        <v>255.99999999999983</v>
      </c>
      <c r="J138" s="91">
        <v>182.00000000000011</v>
      </c>
      <c r="K138" s="91">
        <v>5993.9999999999982</v>
      </c>
      <c r="L138" s="91">
        <v>750</v>
      </c>
      <c r="M138" s="91">
        <v>0</v>
      </c>
      <c r="N138" s="103">
        <v>0</v>
      </c>
    </row>
    <row r="139" spans="1:14" x14ac:dyDescent="0.2">
      <c r="A139" s="148"/>
      <c r="B139" s="98" t="s">
        <v>14</v>
      </c>
      <c r="C139" s="91">
        <v>3497.9999999999991</v>
      </c>
      <c r="D139" s="91">
        <v>3026</v>
      </c>
      <c r="E139" s="91">
        <v>469.00000000000011</v>
      </c>
      <c r="F139" s="91">
        <v>559</v>
      </c>
      <c r="G139" s="91">
        <v>3100.9999999999995</v>
      </c>
      <c r="H139" s="91">
        <v>177.00000000000009</v>
      </c>
      <c r="I139" s="91">
        <v>206.00000000000003</v>
      </c>
      <c r="J139" s="91">
        <v>59</v>
      </c>
      <c r="K139" s="91">
        <v>5014</v>
      </c>
      <c r="L139" s="91">
        <v>543.00000000000034</v>
      </c>
      <c r="M139" s="91">
        <v>0</v>
      </c>
      <c r="N139" s="103">
        <v>0</v>
      </c>
    </row>
    <row r="140" spans="1:14" x14ac:dyDescent="0.2">
      <c r="A140" s="148"/>
      <c r="B140" s="98" t="s">
        <v>52</v>
      </c>
      <c r="C140" s="91">
        <v>2161</v>
      </c>
      <c r="D140" s="91">
        <v>1933.0000000000002</v>
      </c>
      <c r="E140" s="91">
        <v>311.00000000000017</v>
      </c>
      <c r="F140" s="91">
        <v>308.00000000000006</v>
      </c>
      <c r="G140" s="91">
        <v>1671.9999999999995</v>
      </c>
      <c r="H140" s="91">
        <v>85</v>
      </c>
      <c r="I140" s="91">
        <v>72</v>
      </c>
      <c r="J140" s="91">
        <v>97.000000000000099</v>
      </c>
      <c r="K140" s="91">
        <v>3790.9999999999995</v>
      </c>
      <c r="L140" s="91">
        <v>498.00000000000028</v>
      </c>
      <c r="M140" s="91">
        <v>0</v>
      </c>
      <c r="N140" s="103">
        <v>0</v>
      </c>
    </row>
    <row r="141" spans="1:14" x14ac:dyDescent="0.2">
      <c r="A141" s="148"/>
      <c r="B141" s="98" t="s">
        <v>18</v>
      </c>
      <c r="C141" s="91">
        <v>1094</v>
      </c>
      <c r="D141" s="91">
        <v>1037.0000000000002</v>
      </c>
      <c r="E141" s="91">
        <v>160</v>
      </c>
      <c r="F141" s="91">
        <v>10</v>
      </c>
      <c r="G141" s="91">
        <v>928.00000000000011</v>
      </c>
      <c r="H141" s="91">
        <v>74.000000000000043</v>
      </c>
      <c r="I141" s="91">
        <v>42.000000000000021</v>
      </c>
      <c r="J141" s="91">
        <v>39</v>
      </c>
      <c r="K141" s="91">
        <v>2092</v>
      </c>
      <c r="L141" s="91">
        <v>88.000000000000014</v>
      </c>
      <c r="M141" s="91">
        <v>0</v>
      </c>
      <c r="N141" s="103">
        <v>0</v>
      </c>
    </row>
    <row r="142" spans="1:14" x14ac:dyDescent="0.2">
      <c r="A142" s="148"/>
      <c r="B142" s="98" t="s">
        <v>20</v>
      </c>
      <c r="C142" s="91">
        <v>8580.0000000000036</v>
      </c>
      <c r="D142" s="91">
        <v>7224.9999999999991</v>
      </c>
      <c r="E142" s="91">
        <v>1400.0000000000014</v>
      </c>
      <c r="F142" s="91">
        <v>1351.0000000000007</v>
      </c>
      <c r="G142" s="91">
        <v>8392.0000000000109</v>
      </c>
      <c r="H142" s="91">
        <v>490</v>
      </c>
      <c r="I142" s="91">
        <v>558.00000000000011</v>
      </c>
      <c r="J142" s="91">
        <v>188.00000000000014</v>
      </c>
      <c r="K142" s="91">
        <v>16128.999999999998</v>
      </c>
      <c r="L142" s="91">
        <v>1539.9999999999998</v>
      </c>
      <c r="M142" s="91">
        <v>0</v>
      </c>
      <c r="N142" s="103">
        <v>0</v>
      </c>
    </row>
    <row r="143" spans="1:14" x14ac:dyDescent="0.2">
      <c r="A143" s="148"/>
      <c r="B143" s="98" t="s">
        <v>11</v>
      </c>
      <c r="C143" s="91">
        <v>2882.0000000000005</v>
      </c>
      <c r="D143" s="91">
        <v>2555</v>
      </c>
      <c r="E143" s="91">
        <v>316</v>
      </c>
      <c r="F143" s="91">
        <v>435.99999999999989</v>
      </c>
      <c r="G143" s="91">
        <v>2710.9999999999995</v>
      </c>
      <c r="H143" s="91">
        <v>183.00000000000006</v>
      </c>
      <c r="I143" s="91">
        <v>244.00000000000011</v>
      </c>
      <c r="J143" s="91">
        <v>75.000000000000057</v>
      </c>
      <c r="K143" s="91">
        <v>6473.0000000000009</v>
      </c>
      <c r="L143" s="91">
        <v>253.00000000000017</v>
      </c>
      <c r="M143" s="91">
        <v>0</v>
      </c>
      <c r="N143" s="103">
        <v>0</v>
      </c>
    </row>
    <row r="144" spans="1:14" x14ac:dyDescent="0.2">
      <c r="A144" s="148"/>
      <c r="B144" s="98" t="s">
        <v>13</v>
      </c>
      <c r="C144" s="91">
        <v>4401.0000000000009</v>
      </c>
      <c r="D144" s="91">
        <v>3831.9999999999995</v>
      </c>
      <c r="E144" s="91">
        <v>822.00000000000045</v>
      </c>
      <c r="F144" s="91">
        <v>903.99999999999943</v>
      </c>
      <c r="G144" s="91">
        <v>4586</v>
      </c>
      <c r="H144" s="91">
        <v>327.99999999999989</v>
      </c>
      <c r="I144" s="91">
        <v>252.99999999999986</v>
      </c>
      <c r="J144" s="91">
        <v>156.99999999999986</v>
      </c>
      <c r="K144" s="91">
        <v>7962.0000000000055</v>
      </c>
      <c r="L144" s="91">
        <v>509</v>
      </c>
      <c r="M144" s="91">
        <v>0</v>
      </c>
      <c r="N144" s="103">
        <v>0</v>
      </c>
    </row>
    <row r="145" spans="1:14" x14ac:dyDescent="0.2">
      <c r="A145" s="148"/>
      <c r="B145" s="98" t="s">
        <v>48</v>
      </c>
      <c r="C145" s="91">
        <v>1255</v>
      </c>
      <c r="D145" s="91">
        <v>1032.9999999999998</v>
      </c>
      <c r="E145" s="91">
        <v>263</v>
      </c>
      <c r="F145" s="91">
        <v>143</v>
      </c>
      <c r="G145" s="91">
        <v>1013.9999999999998</v>
      </c>
      <c r="H145" s="91">
        <v>75</v>
      </c>
      <c r="I145" s="91">
        <v>118</v>
      </c>
      <c r="J145" s="91">
        <v>112.00000000000003</v>
      </c>
      <c r="K145" s="91">
        <v>2521.0000000000005</v>
      </c>
      <c r="L145" s="91">
        <v>256.99999999999983</v>
      </c>
      <c r="M145" s="91">
        <v>0</v>
      </c>
      <c r="N145" s="103">
        <v>0</v>
      </c>
    </row>
    <row r="146" spans="1:14" x14ac:dyDescent="0.2">
      <c r="A146" s="148"/>
      <c r="B146" s="98" t="s">
        <v>6</v>
      </c>
      <c r="C146" s="91">
        <v>1259.0000000000002</v>
      </c>
      <c r="D146" s="91">
        <v>1299.9999999999998</v>
      </c>
      <c r="E146" s="91">
        <v>250</v>
      </c>
      <c r="F146" s="91">
        <v>186</v>
      </c>
      <c r="G146" s="91">
        <v>1159.0000000000002</v>
      </c>
      <c r="H146" s="91">
        <v>114</v>
      </c>
      <c r="I146" s="91">
        <v>165</v>
      </c>
      <c r="J146" s="91">
        <v>65.000000000000014</v>
      </c>
      <c r="K146" s="91">
        <v>2452</v>
      </c>
      <c r="L146" s="91">
        <v>193.99999999999991</v>
      </c>
      <c r="M146" s="91">
        <v>0</v>
      </c>
      <c r="N146" s="103">
        <v>0</v>
      </c>
    </row>
    <row r="147" spans="1:14" x14ac:dyDescent="0.2">
      <c r="A147" s="148"/>
      <c r="B147" s="98" t="s">
        <v>9</v>
      </c>
      <c r="C147" s="91">
        <v>2359.0000000000009</v>
      </c>
      <c r="D147" s="91">
        <v>1983.0000000000009</v>
      </c>
      <c r="E147" s="91">
        <v>385</v>
      </c>
      <c r="F147" s="91">
        <v>153.00000000000006</v>
      </c>
      <c r="G147" s="91">
        <v>1846.9999999999991</v>
      </c>
      <c r="H147" s="91">
        <v>169</v>
      </c>
      <c r="I147" s="91">
        <v>102</v>
      </c>
      <c r="J147" s="91">
        <v>95</v>
      </c>
      <c r="K147" s="91">
        <v>4287</v>
      </c>
      <c r="L147" s="91">
        <v>371</v>
      </c>
      <c r="M147" s="91">
        <v>0</v>
      </c>
      <c r="N147" s="103">
        <v>0</v>
      </c>
    </row>
    <row r="148" spans="1:14" x14ac:dyDescent="0.2">
      <c r="A148" s="148"/>
      <c r="B148" s="98" t="s">
        <v>7</v>
      </c>
      <c r="C148" s="91">
        <v>3339.0000000000005</v>
      </c>
      <c r="D148" s="91">
        <v>2777.0000000000009</v>
      </c>
      <c r="E148" s="91">
        <v>528</v>
      </c>
      <c r="F148" s="91">
        <v>218</v>
      </c>
      <c r="G148" s="91">
        <v>3873.0000000000005</v>
      </c>
      <c r="H148" s="91">
        <v>164.00000000000003</v>
      </c>
      <c r="I148" s="91">
        <v>227</v>
      </c>
      <c r="J148" s="91">
        <v>309.00000000000017</v>
      </c>
      <c r="K148" s="91">
        <v>6462.9999999999973</v>
      </c>
      <c r="L148" s="91">
        <v>399.99999999999983</v>
      </c>
      <c r="M148" s="91">
        <v>0</v>
      </c>
      <c r="N148" s="103">
        <v>0</v>
      </c>
    </row>
    <row r="149" spans="1:14" ht="13.5" thickBot="1" x14ac:dyDescent="0.25">
      <c r="A149" s="149"/>
      <c r="B149" s="100" t="s">
        <v>4</v>
      </c>
      <c r="C149" s="104">
        <f>SUM(C129:C148)</f>
        <v>76981.000000000015</v>
      </c>
      <c r="D149" s="104">
        <f t="shared" ref="D149:L149" si="6">SUM(D129:D148)</f>
        <v>65669.000000000015</v>
      </c>
      <c r="E149" s="104">
        <f t="shared" si="6"/>
        <v>12817.000000000002</v>
      </c>
      <c r="F149" s="104">
        <f t="shared" si="6"/>
        <v>11789.999999999996</v>
      </c>
      <c r="G149" s="104">
        <f t="shared" si="6"/>
        <v>71177</v>
      </c>
      <c r="H149" s="104">
        <f t="shared" si="6"/>
        <v>4408</v>
      </c>
      <c r="I149" s="104">
        <f t="shared" si="6"/>
        <v>4910.9999999999991</v>
      </c>
      <c r="J149" s="104">
        <f t="shared" si="6"/>
        <v>2681.0000000000005</v>
      </c>
      <c r="K149" s="104">
        <f t="shared" si="6"/>
        <v>144554</v>
      </c>
      <c r="L149" s="104">
        <f t="shared" si="6"/>
        <v>14299.000000000002</v>
      </c>
      <c r="M149" s="104">
        <v>0</v>
      </c>
      <c r="N149" s="105">
        <v>0</v>
      </c>
    </row>
    <row r="150" spans="1:14" ht="12.75" customHeight="1" x14ac:dyDescent="0.2">
      <c r="A150" s="147" t="s">
        <v>81</v>
      </c>
      <c r="B150" s="99" t="s">
        <v>46</v>
      </c>
      <c r="C150" s="101">
        <v>4746.0000000000018</v>
      </c>
      <c r="D150" s="101">
        <v>4376.0000000000009</v>
      </c>
      <c r="E150" s="101">
        <v>486.99999999999977</v>
      </c>
      <c r="F150" s="101">
        <v>542.99999999999966</v>
      </c>
      <c r="G150" s="101">
        <v>3727.0000000000018</v>
      </c>
      <c r="H150" s="101">
        <v>149.00000000000006</v>
      </c>
      <c r="I150" s="101">
        <v>292.99999999999983</v>
      </c>
      <c r="J150" s="101">
        <v>99</v>
      </c>
      <c r="K150" s="101">
        <v>7228.9999999999991</v>
      </c>
      <c r="L150" s="101">
        <v>1155</v>
      </c>
      <c r="M150" s="101">
        <v>0</v>
      </c>
      <c r="N150" s="102">
        <v>0</v>
      </c>
    </row>
    <row r="151" spans="1:14" x14ac:dyDescent="0.2">
      <c r="A151" s="148"/>
      <c r="B151" s="98" t="s">
        <v>10</v>
      </c>
      <c r="C151" s="91">
        <v>2985.9999999999991</v>
      </c>
      <c r="D151" s="91">
        <v>2286.9999999999986</v>
      </c>
      <c r="E151" s="91">
        <v>687.99999999999977</v>
      </c>
      <c r="F151" s="91">
        <v>232</v>
      </c>
      <c r="G151" s="91">
        <v>3274.0000000000005</v>
      </c>
      <c r="H151" s="91">
        <v>210</v>
      </c>
      <c r="I151" s="91">
        <v>132.00000000000003</v>
      </c>
      <c r="J151" s="91">
        <v>118.00000000000001</v>
      </c>
      <c r="K151" s="91">
        <v>5306.9999999999991</v>
      </c>
      <c r="L151" s="91">
        <v>278.00000000000006</v>
      </c>
      <c r="M151" s="91">
        <v>0</v>
      </c>
      <c r="N151" s="103">
        <v>0</v>
      </c>
    </row>
    <row r="152" spans="1:14" x14ac:dyDescent="0.2">
      <c r="A152" s="148"/>
      <c r="B152" s="98" t="s">
        <v>15</v>
      </c>
      <c r="C152" s="91">
        <v>2053.9999999999986</v>
      </c>
      <c r="D152" s="91">
        <v>1987.9999999999986</v>
      </c>
      <c r="E152" s="91">
        <v>356.00000000000006</v>
      </c>
      <c r="F152" s="91">
        <v>107.99999999999991</v>
      </c>
      <c r="G152" s="91">
        <v>1680.0000000000005</v>
      </c>
      <c r="H152" s="91">
        <v>92.000000000000028</v>
      </c>
      <c r="I152" s="91">
        <v>139.00000000000009</v>
      </c>
      <c r="J152" s="91">
        <v>48.00000000000005</v>
      </c>
      <c r="K152" s="91">
        <v>3540.9999999999991</v>
      </c>
      <c r="L152" s="91">
        <v>432.00000000000006</v>
      </c>
      <c r="M152" s="91">
        <v>0</v>
      </c>
      <c r="N152" s="103">
        <v>0</v>
      </c>
    </row>
    <row r="153" spans="1:14" x14ac:dyDescent="0.2">
      <c r="A153" s="148"/>
      <c r="B153" s="98" t="s">
        <v>16</v>
      </c>
      <c r="C153" s="91">
        <v>4537.9999999999964</v>
      </c>
      <c r="D153" s="91">
        <v>3927.9999999999977</v>
      </c>
      <c r="E153" s="91">
        <v>662.99999999999977</v>
      </c>
      <c r="F153" s="91">
        <v>655.99999999999977</v>
      </c>
      <c r="G153" s="91">
        <v>3586</v>
      </c>
      <c r="H153" s="91">
        <v>276.00000000000017</v>
      </c>
      <c r="I153" s="91">
        <v>214.99999999999991</v>
      </c>
      <c r="J153" s="91">
        <v>153.00000000000009</v>
      </c>
      <c r="K153" s="91">
        <v>8019.9999999999936</v>
      </c>
      <c r="L153" s="91">
        <v>964.99999999999932</v>
      </c>
      <c r="M153" s="91">
        <v>0</v>
      </c>
      <c r="N153" s="103">
        <v>0</v>
      </c>
    </row>
    <row r="154" spans="1:14" x14ac:dyDescent="0.2">
      <c r="A154" s="148"/>
      <c r="B154" s="98" t="s">
        <v>160</v>
      </c>
      <c r="C154" s="91">
        <v>8976.0000000000055</v>
      </c>
      <c r="D154" s="91">
        <v>7322.9999999999973</v>
      </c>
      <c r="E154" s="91">
        <v>1984.0000000000007</v>
      </c>
      <c r="F154" s="91">
        <v>1284.9999999999993</v>
      </c>
      <c r="G154" s="91">
        <v>7236.9999999999918</v>
      </c>
      <c r="H154" s="91">
        <v>439</v>
      </c>
      <c r="I154" s="91">
        <v>439.9999999999996</v>
      </c>
      <c r="J154" s="91">
        <v>221.00000000000006</v>
      </c>
      <c r="K154" s="91">
        <v>12044.999999999984</v>
      </c>
      <c r="L154" s="91">
        <v>1614.9999999999998</v>
      </c>
      <c r="M154" s="91">
        <v>0</v>
      </c>
      <c r="N154" s="103">
        <v>0</v>
      </c>
    </row>
    <row r="155" spans="1:14" x14ac:dyDescent="0.2">
      <c r="A155" s="148"/>
      <c r="B155" s="98" t="s">
        <v>154</v>
      </c>
      <c r="C155" s="91">
        <v>2800.0000000000005</v>
      </c>
      <c r="D155" s="91">
        <v>2383</v>
      </c>
      <c r="E155" s="91">
        <v>464.99999999999966</v>
      </c>
      <c r="F155" s="91">
        <v>465.00000000000051</v>
      </c>
      <c r="G155" s="91">
        <v>1491.9999999999995</v>
      </c>
      <c r="H155" s="91">
        <v>87</v>
      </c>
      <c r="I155" s="91">
        <v>149</v>
      </c>
      <c r="J155" s="91">
        <v>64</v>
      </c>
      <c r="K155" s="91">
        <v>3222.0000000000005</v>
      </c>
      <c r="L155" s="91">
        <v>651.00000000000034</v>
      </c>
      <c r="M155" s="91">
        <v>0</v>
      </c>
      <c r="N155" s="103">
        <v>0</v>
      </c>
    </row>
    <row r="156" spans="1:14" x14ac:dyDescent="0.2">
      <c r="A156" s="148"/>
      <c r="B156" s="98" t="s">
        <v>8</v>
      </c>
      <c r="C156" s="91">
        <v>3561.0000000000009</v>
      </c>
      <c r="D156" s="91">
        <v>3168.0000000000005</v>
      </c>
      <c r="E156" s="91">
        <v>462</v>
      </c>
      <c r="F156" s="91">
        <v>569.00000000000011</v>
      </c>
      <c r="G156" s="91">
        <v>2552.0000000000023</v>
      </c>
      <c r="H156" s="91">
        <v>185.00000000000009</v>
      </c>
      <c r="I156" s="91">
        <v>302.00000000000028</v>
      </c>
      <c r="J156" s="91">
        <v>82.000000000000043</v>
      </c>
      <c r="K156" s="91">
        <v>7532.9999999999955</v>
      </c>
      <c r="L156" s="91">
        <v>810</v>
      </c>
      <c r="M156" s="91">
        <v>0</v>
      </c>
      <c r="N156" s="103">
        <v>0</v>
      </c>
    </row>
    <row r="157" spans="1:14" x14ac:dyDescent="0.2">
      <c r="A157" s="148"/>
      <c r="B157" s="98" t="s">
        <v>5</v>
      </c>
      <c r="C157" s="91">
        <v>4387.0000000000018</v>
      </c>
      <c r="D157" s="91">
        <v>3641.9999999999991</v>
      </c>
      <c r="E157" s="91">
        <v>650.99999999999977</v>
      </c>
      <c r="F157" s="91">
        <v>642.00000000000011</v>
      </c>
      <c r="G157" s="91">
        <v>2536.9999999999986</v>
      </c>
      <c r="H157" s="91">
        <v>199.00000000000011</v>
      </c>
      <c r="I157" s="91">
        <v>196.99999999999983</v>
      </c>
      <c r="J157" s="91">
        <v>57</v>
      </c>
      <c r="K157" s="91">
        <v>5086.9999999999964</v>
      </c>
      <c r="L157" s="91">
        <v>768.00000000000011</v>
      </c>
      <c r="M157" s="91">
        <v>0</v>
      </c>
      <c r="N157" s="103">
        <v>0</v>
      </c>
    </row>
    <row r="158" spans="1:14" x14ac:dyDescent="0.2">
      <c r="A158" s="148"/>
      <c r="B158" s="98" t="s">
        <v>12</v>
      </c>
      <c r="C158" s="91">
        <v>3022.0000000000009</v>
      </c>
      <c r="D158" s="91">
        <v>2565.0000000000018</v>
      </c>
      <c r="E158" s="91">
        <v>560.99999999999977</v>
      </c>
      <c r="F158" s="91">
        <v>542.99999999999977</v>
      </c>
      <c r="G158" s="91">
        <v>2516.9999999999986</v>
      </c>
      <c r="H158" s="91">
        <v>129</v>
      </c>
      <c r="I158" s="91">
        <v>233</v>
      </c>
      <c r="J158" s="91">
        <v>179.00000000000003</v>
      </c>
      <c r="K158" s="91">
        <v>5193.0000000000036</v>
      </c>
      <c r="L158" s="91">
        <v>552.00000000000023</v>
      </c>
      <c r="M158" s="91">
        <v>0</v>
      </c>
      <c r="N158" s="103">
        <v>0</v>
      </c>
    </row>
    <row r="159" spans="1:14" x14ac:dyDescent="0.2">
      <c r="A159" s="148"/>
      <c r="B159" s="98" t="s">
        <v>17</v>
      </c>
      <c r="C159" s="91">
        <v>3086.0000000000009</v>
      </c>
      <c r="D159" s="91">
        <v>2732</v>
      </c>
      <c r="E159" s="91">
        <v>475</v>
      </c>
      <c r="F159" s="91">
        <v>321.99999999999989</v>
      </c>
      <c r="G159" s="91">
        <v>2450.9999999999995</v>
      </c>
      <c r="H159" s="91">
        <v>143</v>
      </c>
      <c r="I159" s="91">
        <v>267.00000000000023</v>
      </c>
      <c r="J159" s="91">
        <v>95</v>
      </c>
      <c r="K159" s="91">
        <v>3318.9999999999991</v>
      </c>
      <c r="L159" s="91">
        <v>504.00000000000034</v>
      </c>
      <c r="M159" s="91">
        <v>0</v>
      </c>
      <c r="N159" s="103">
        <v>0</v>
      </c>
    </row>
    <row r="160" spans="1:14" x14ac:dyDescent="0.2">
      <c r="A160" s="148"/>
      <c r="B160" s="98" t="s">
        <v>14</v>
      </c>
      <c r="C160" s="91">
        <v>3047.9999999999982</v>
      </c>
      <c r="D160" s="91">
        <v>2652.0000000000014</v>
      </c>
      <c r="E160" s="91">
        <v>361.99999999999977</v>
      </c>
      <c r="F160" s="91">
        <v>469</v>
      </c>
      <c r="G160" s="91">
        <v>2371.0000000000014</v>
      </c>
      <c r="H160" s="91">
        <v>131.00000000000011</v>
      </c>
      <c r="I160" s="91">
        <v>157.00000000000003</v>
      </c>
      <c r="J160" s="91">
        <v>52</v>
      </c>
      <c r="K160" s="91">
        <v>3407.0000000000005</v>
      </c>
      <c r="L160" s="91">
        <v>477.99999999999983</v>
      </c>
      <c r="M160" s="91">
        <v>0</v>
      </c>
      <c r="N160" s="103">
        <v>0</v>
      </c>
    </row>
    <row r="161" spans="1:14" x14ac:dyDescent="0.2">
      <c r="A161" s="148"/>
      <c r="B161" s="98" t="s">
        <v>52</v>
      </c>
      <c r="C161" s="91">
        <v>1831.9999999999991</v>
      </c>
      <c r="D161" s="91">
        <v>1607.0000000000009</v>
      </c>
      <c r="E161" s="91">
        <v>286</v>
      </c>
      <c r="F161" s="91">
        <v>219.99999999999991</v>
      </c>
      <c r="G161" s="91">
        <v>1234</v>
      </c>
      <c r="H161" s="91">
        <v>62</v>
      </c>
      <c r="I161" s="91">
        <v>48.000000000000007</v>
      </c>
      <c r="J161" s="91">
        <v>65.000000000000014</v>
      </c>
      <c r="K161" s="91">
        <v>2180.0000000000005</v>
      </c>
      <c r="L161" s="91">
        <v>317.99999999999989</v>
      </c>
      <c r="M161" s="91">
        <v>0</v>
      </c>
      <c r="N161" s="103">
        <v>0</v>
      </c>
    </row>
    <row r="162" spans="1:14" x14ac:dyDescent="0.2">
      <c r="A162" s="148"/>
      <c r="B162" s="98" t="s">
        <v>18</v>
      </c>
      <c r="C162" s="91">
        <v>908.00000000000045</v>
      </c>
      <c r="D162" s="91">
        <v>999.99999999999989</v>
      </c>
      <c r="E162" s="91">
        <v>158.00000000000006</v>
      </c>
      <c r="F162" s="91">
        <v>8.0000000000000036</v>
      </c>
      <c r="G162" s="91">
        <v>694.00000000000011</v>
      </c>
      <c r="H162" s="91">
        <v>50.000000000000014</v>
      </c>
      <c r="I162" s="91">
        <v>27.000000000000032</v>
      </c>
      <c r="J162" s="91">
        <v>28</v>
      </c>
      <c r="K162" s="91">
        <v>920.00000000000011</v>
      </c>
      <c r="L162" s="91">
        <v>78.000000000000043</v>
      </c>
      <c r="M162" s="91">
        <v>0</v>
      </c>
      <c r="N162" s="103">
        <v>0</v>
      </c>
    </row>
    <row r="163" spans="1:14" x14ac:dyDescent="0.2">
      <c r="A163" s="148"/>
      <c r="B163" s="98" t="s">
        <v>20</v>
      </c>
      <c r="C163" s="91">
        <v>7803.0000000000027</v>
      </c>
      <c r="D163" s="91">
        <v>6674.9999999999991</v>
      </c>
      <c r="E163" s="91">
        <v>1299.0000000000011</v>
      </c>
      <c r="F163" s="91">
        <v>1258.0000000000016</v>
      </c>
      <c r="G163" s="91">
        <v>7345.0000000000027</v>
      </c>
      <c r="H163" s="91">
        <v>454.99999999999983</v>
      </c>
      <c r="I163" s="91">
        <v>442.99999999999989</v>
      </c>
      <c r="J163" s="91">
        <v>143</v>
      </c>
      <c r="K163" s="91">
        <v>12170</v>
      </c>
      <c r="L163" s="91">
        <v>1273.0000000000011</v>
      </c>
      <c r="M163" s="91">
        <v>0</v>
      </c>
      <c r="N163" s="103">
        <v>0</v>
      </c>
    </row>
    <row r="164" spans="1:14" x14ac:dyDescent="0.2">
      <c r="A164" s="148"/>
      <c r="B164" s="98" t="s">
        <v>11</v>
      </c>
      <c r="C164" s="91">
        <v>2692.0000000000032</v>
      </c>
      <c r="D164" s="91">
        <v>2383.0000000000014</v>
      </c>
      <c r="E164" s="91">
        <v>275</v>
      </c>
      <c r="F164" s="91">
        <v>427.00000000000006</v>
      </c>
      <c r="G164" s="91">
        <v>2451.0000000000009</v>
      </c>
      <c r="H164" s="91">
        <v>165</v>
      </c>
      <c r="I164" s="91">
        <v>199.99999999999991</v>
      </c>
      <c r="J164" s="91">
        <v>71</v>
      </c>
      <c r="K164" s="91">
        <v>5840.9999999999991</v>
      </c>
      <c r="L164" s="91">
        <v>237.00000000000009</v>
      </c>
      <c r="M164" s="91">
        <v>0</v>
      </c>
      <c r="N164" s="103">
        <v>0</v>
      </c>
    </row>
    <row r="165" spans="1:14" x14ac:dyDescent="0.2">
      <c r="A165" s="148"/>
      <c r="B165" s="98" t="s">
        <v>13</v>
      </c>
      <c r="C165" s="91">
        <v>3923.0000000000023</v>
      </c>
      <c r="D165" s="91">
        <v>3296.9999999999991</v>
      </c>
      <c r="E165" s="91">
        <v>732.00000000000011</v>
      </c>
      <c r="F165" s="91">
        <v>752.00000000000011</v>
      </c>
      <c r="G165" s="91">
        <v>3940.0000000000009</v>
      </c>
      <c r="H165" s="91">
        <v>278</v>
      </c>
      <c r="I165" s="91">
        <v>209</v>
      </c>
      <c r="J165" s="91">
        <v>128.00000000000003</v>
      </c>
      <c r="K165" s="91">
        <v>6645.9999999999982</v>
      </c>
      <c r="L165" s="91">
        <v>448.99999999999983</v>
      </c>
      <c r="M165" s="91">
        <v>0</v>
      </c>
      <c r="N165" s="103">
        <v>0</v>
      </c>
    </row>
    <row r="166" spans="1:14" x14ac:dyDescent="0.2">
      <c r="A166" s="148"/>
      <c r="B166" s="98" t="s">
        <v>48</v>
      </c>
      <c r="C166" s="91">
        <v>1168.9999999999998</v>
      </c>
      <c r="D166" s="91">
        <v>969</v>
      </c>
      <c r="E166" s="91">
        <v>233</v>
      </c>
      <c r="F166" s="91">
        <v>99.000000000000014</v>
      </c>
      <c r="G166" s="91">
        <v>961.00000000000034</v>
      </c>
      <c r="H166" s="91">
        <v>71</v>
      </c>
      <c r="I166" s="91">
        <v>104.00000000000001</v>
      </c>
      <c r="J166" s="91">
        <v>105</v>
      </c>
      <c r="K166" s="91">
        <v>2286.0000000000005</v>
      </c>
      <c r="L166" s="91">
        <v>245.00000000000006</v>
      </c>
      <c r="M166" s="91">
        <v>0</v>
      </c>
      <c r="N166" s="103">
        <v>0</v>
      </c>
    </row>
    <row r="167" spans="1:14" x14ac:dyDescent="0.2">
      <c r="A167" s="148"/>
      <c r="B167" s="98" t="s">
        <v>6</v>
      </c>
      <c r="C167" s="91">
        <v>738</v>
      </c>
      <c r="D167" s="91">
        <v>792.00000000000023</v>
      </c>
      <c r="E167" s="91">
        <v>189.00000000000011</v>
      </c>
      <c r="F167" s="91">
        <v>32</v>
      </c>
      <c r="G167" s="91">
        <v>566.00000000000011</v>
      </c>
      <c r="H167" s="91">
        <v>42</v>
      </c>
      <c r="I167" s="91">
        <v>40.000000000000028</v>
      </c>
      <c r="J167" s="91">
        <v>32.000000000000014</v>
      </c>
      <c r="K167" s="91">
        <v>618</v>
      </c>
      <c r="L167" s="91">
        <v>68.000000000000028</v>
      </c>
      <c r="M167" s="91">
        <v>0</v>
      </c>
      <c r="N167" s="103">
        <v>0</v>
      </c>
    </row>
    <row r="168" spans="1:14" x14ac:dyDescent="0.2">
      <c r="A168" s="148"/>
      <c r="B168" s="98" t="s">
        <v>9</v>
      </c>
      <c r="C168" s="91">
        <v>1867.0000000000002</v>
      </c>
      <c r="D168" s="91">
        <v>1436.0000000000007</v>
      </c>
      <c r="E168" s="91">
        <v>368.99999999999983</v>
      </c>
      <c r="F168" s="91">
        <v>141.99999999999991</v>
      </c>
      <c r="G168" s="91">
        <v>1204.9999999999989</v>
      </c>
      <c r="H168" s="91">
        <v>148.00000000000009</v>
      </c>
      <c r="I168" s="91">
        <v>93</v>
      </c>
      <c r="J168" s="91">
        <v>78</v>
      </c>
      <c r="K168" s="91">
        <v>2246</v>
      </c>
      <c r="L168" s="91">
        <v>420.99999999999983</v>
      </c>
      <c r="M168" s="91">
        <v>0</v>
      </c>
      <c r="N168" s="103">
        <v>0</v>
      </c>
    </row>
    <row r="169" spans="1:14" x14ac:dyDescent="0.2">
      <c r="A169" s="148"/>
      <c r="B169" s="98" t="s">
        <v>7</v>
      </c>
      <c r="C169" s="91">
        <v>2717.9999999999995</v>
      </c>
      <c r="D169" s="91">
        <v>2238.9999999999995</v>
      </c>
      <c r="E169" s="91">
        <v>483.00000000000006</v>
      </c>
      <c r="F169" s="91">
        <v>166</v>
      </c>
      <c r="G169" s="91">
        <v>3183.0000000000005</v>
      </c>
      <c r="H169" s="91">
        <v>99.000000000000028</v>
      </c>
      <c r="I169" s="91">
        <v>141</v>
      </c>
      <c r="J169" s="91">
        <v>278</v>
      </c>
      <c r="K169" s="91">
        <v>3567.9999999999986</v>
      </c>
      <c r="L169" s="91">
        <v>360</v>
      </c>
      <c r="M169" s="91">
        <v>0</v>
      </c>
      <c r="N169" s="103">
        <v>0</v>
      </c>
    </row>
    <row r="170" spans="1:14" ht="13.5" thickBot="1" x14ac:dyDescent="0.25">
      <c r="A170" s="149"/>
      <c r="B170" s="100" t="s">
        <v>4</v>
      </c>
      <c r="C170" s="104">
        <f>SUM(C150:C169)</f>
        <v>66854</v>
      </c>
      <c r="D170" s="104">
        <f t="shared" ref="D170:L170" si="7">SUM(D150:D169)</f>
        <v>57441.999999999993</v>
      </c>
      <c r="E170" s="104">
        <f t="shared" si="7"/>
        <v>11178.000000000002</v>
      </c>
      <c r="F170" s="104">
        <f t="shared" si="7"/>
        <v>8938.0000000000018</v>
      </c>
      <c r="G170" s="104">
        <f t="shared" si="7"/>
        <v>55003</v>
      </c>
      <c r="H170" s="104">
        <f t="shared" si="7"/>
        <v>3410.0000000000005</v>
      </c>
      <c r="I170" s="104">
        <f t="shared" si="7"/>
        <v>3829</v>
      </c>
      <c r="J170" s="104">
        <f t="shared" si="7"/>
        <v>2096</v>
      </c>
      <c r="K170" s="104">
        <f t="shared" si="7"/>
        <v>100377.99999999996</v>
      </c>
      <c r="L170" s="104">
        <f t="shared" si="7"/>
        <v>11657</v>
      </c>
      <c r="M170" s="104">
        <v>0</v>
      </c>
      <c r="N170" s="105">
        <v>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E2" sqref="E2"/>
    </sheetView>
  </sheetViews>
  <sheetFormatPr defaultRowHeight="12.75" x14ac:dyDescent="0.2"/>
  <cols>
    <col min="1" max="1" width="19.28515625" customWidth="1"/>
    <col min="2" max="2" width="22.140625" bestFit="1" customWidth="1"/>
    <col min="3" max="6" width="15" customWidth="1"/>
  </cols>
  <sheetData>
    <row r="1" spans="1:6" ht="17.25" customHeight="1" x14ac:dyDescent="0.2">
      <c r="A1" s="126" t="s">
        <v>183</v>
      </c>
      <c r="B1" s="127"/>
      <c r="C1" s="127"/>
      <c r="D1" s="127"/>
      <c r="E1" s="127"/>
      <c r="F1" s="127"/>
    </row>
    <row r="2" spans="1:6" s="11" customFormat="1" ht="41.25" customHeight="1" x14ac:dyDescent="0.2">
      <c r="A2" s="44" t="s">
        <v>0</v>
      </c>
      <c r="B2" s="44" t="s">
        <v>1</v>
      </c>
      <c r="C2" s="59" t="s">
        <v>185</v>
      </c>
      <c r="D2" s="36" t="s">
        <v>150</v>
      </c>
      <c r="E2" s="40" t="s">
        <v>184</v>
      </c>
      <c r="F2" s="36" t="s">
        <v>150</v>
      </c>
    </row>
    <row r="3" spans="1:6" x14ac:dyDescent="0.2">
      <c r="A3" s="15" t="s">
        <v>45</v>
      </c>
      <c r="B3" s="60" t="s">
        <v>46</v>
      </c>
      <c r="C3" s="50">
        <v>271</v>
      </c>
      <c r="D3" s="45">
        <f>C3/C$23</f>
        <v>6.2413634269921692E-2</v>
      </c>
      <c r="E3" s="25">
        <v>329</v>
      </c>
      <c r="F3" s="45">
        <f>E3/E$23</f>
        <v>5.8802502234137626E-2</v>
      </c>
    </row>
    <row r="4" spans="1:6" x14ac:dyDescent="0.2">
      <c r="A4" s="15" t="s">
        <v>47</v>
      </c>
      <c r="B4" s="60" t="s">
        <v>10</v>
      </c>
      <c r="C4" s="50">
        <v>163</v>
      </c>
      <c r="D4" s="45">
        <f t="shared" ref="D4:D23" si="0">C4/C$23</f>
        <v>3.7540304007369879E-2</v>
      </c>
      <c r="E4" s="25">
        <v>206</v>
      </c>
      <c r="F4" s="45">
        <f t="shared" ref="F4:F23" si="1">E4/E$23</f>
        <v>3.6818588025022345E-2</v>
      </c>
    </row>
    <row r="5" spans="1:6" x14ac:dyDescent="0.2">
      <c r="A5" s="15" t="s">
        <v>45</v>
      </c>
      <c r="B5" s="60" t="s">
        <v>15</v>
      </c>
      <c r="C5" s="50">
        <v>186</v>
      </c>
      <c r="D5" s="45">
        <f t="shared" si="0"/>
        <v>4.2837402118839248E-2</v>
      </c>
      <c r="E5" s="25">
        <v>228</v>
      </c>
      <c r="F5" s="45">
        <f t="shared" si="1"/>
        <v>4.0750670241286861E-2</v>
      </c>
    </row>
    <row r="6" spans="1:6" x14ac:dyDescent="0.2">
      <c r="A6" s="15" t="s">
        <v>50</v>
      </c>
      <c r="B6" s="60" t="s">
        <v>16</v>
      </c>
      <c r="C6" s="50">
        <v>332</v>
      </c>
      <c r="D6" s="45">
        <f t="shared" si="0"/>
        <v>7.6462459695992635E-2</v>
      </c>
      <c r="E6" s="25">
        <v>466</v>
      </c>
      <c r="F6" s="45">
        <f t="shared" si="1"/>
        <v>8.3288650580875784E-2</v>
      </c>
    </row>
    <row r="7" spans="1:6" x14ac:dyDescent="0.2">
      <c r="A7" s="15" t="s">
        <v>53</v>
      </c>
      <c r="B7" s="60" t="s">
        <v>160</v>
      </c>
      <c r="C7" s="50">
        <v>638</v>
      </c>
      <c r="D7" s="45">
        <f t="shared" si="0"/>
        <v>0.14693689543988944</v>
      </c>
      <c r="E7" s="25">
        <v>754</v>
      </c>
      <c r="F7" s="45">
        <f t="shared" si="1"/>
        <v>0.13476318141197496</v>
      </c>
    </row>
    <row r="8" spans="1:6" x14ac:dyDescent="0.2">
      <c r="A8" s="15" t="s">
        <v>45</v>
      </c>
      <c r="B8" s="60" t="s">
        <v>154</v>
      </c>
      <c r="C8" s="50">
        <v>197</v>
      </c>
      <c r="D8" s="45">
        <f t="shared" si="0"/>
        <v>4.5370796867802855E-2</v>
      </c>
      <c r="E8" s="25">
        <v>245</v>
      </c>
      <c r="F8" s="45">
        <f t="shared" si="1"/>
        <v>4.3789097408400354E-2</v>
      </c>
    </row>
    <row r="9" spans="1:6" x14ac:dyDescent="0.2">
      <c r="A9" s="15" t="s">
        <v>51</v>
      </c>
      <c r="B9" s="60" t="s">
        <v>8</v>
      </c>
      <c r="C9" s="50">
        <v>185</v>
      </c>
      <c r="D9" s="45">
        <f t="shared" si="0"/>
        <v>4.2607093505297101E-2</v>
      </c>
      <c r="E9" s="25">
        <v>250</v>
      </c>
      <c r="F9" s="45">
        <f t="shared" si="1"/>
        <v>4.4682752457551385E-2</v>
      </c>
    </row>
    <row r="10" spans="1:6" x14ac:dyDescent="0.2">
      <c r="A10" s="15" t="s">
        <v>54</v>
      </c>
      <c r="B10" s="60" t="s">
        <v>5</v>
      </c>
      <c r="C10" s="50">
        <v>217</v>
      </c>
      <c r="D10" s="45">
        <f t="shared" si="0"/>
        <v>4.9976969138645785E-2</v>
      </c>
      <c r="E10" s="25">
        <v>268</v>
      </c>
      <c r="F10" s="45">
        <f t="shared" si="1"/>
        <v>4.7899910634495085E-2</v>
      </c>
    </row>
    <row r="11" spans="1:6" x14ac:dyDescent="0.2">
      <c r="A11" s="15" t="s">
        <v>49</v>
      </c>
      <c r="B11" s="60" t="s">
        <v>12</v>
      </c>
      <c r="C11" s="50">
        <v>252</v>
      </c>
      <c r="D11" s="45">
        <f t="shared" si="0"/>
        <v>5.8037770612620915E-2</v>
      </c>
      <c r="E11" s="25">
        <v>309</v>
      </c>
      <c r="F11" s="45">
        <f t="shared" si="1"/>
        <v>5.522788203753351E-2</v>
      </c>
    </row>
    <row r="12" spans="1:6" x14ac:dyDescent="0.2">
      <c r="A12" s="15" t="s">
        <v>50</v>
      </c>
      <c r="B12" s="60" t="s">
        <v>17</v>
      </c>
      <c r="C12" s="50">
        <v>151</v>
      </c>
      <c r="D12" s="45">
        <f t="shared" si="0"/>
        <v>3.4776600644864118E-2</v>
      </c>
      <c r="E12" s="25">
        <v>192</v>
      </c>
      <c r="F12" s="45">
        <f t="shared" si="1"/>
        <v>3.4316353887399467E-2</v>
      </c>
    </row>
    <row r="13" spans="1:6" x14ac:dyDescent="0.2">
      <c r="A13" s="15" t="s">
        <v>49</v>
      </c>
      <c r="B13" s="60" t="s">
        <v>14</v>
      </c>
      <c r="C13" s="50">
        <v>207</v>
      </c>
      <c r="D13" s="45">
        <f t="shared" si="0"/>
        <v>4.7673883003224324E-2</v>
      </c>
      <c r="E13" s="25">
        <v>257</v>
      </c>
      <c r="F13" s="45">
        <f t="shared" si="1"/>
        <v>4.5933869526362824E-2</v>
      </c>
    </row>
    <row r="14" spans="1:6" x14ac:dyDescent="0.2">
      <c r="A14" s="15" t="s">
        <v>51</v>
      </c>
      <c r="B14" s="60" t="s">
        <v>52</v>
      </c>
      <c r="C14" s="50">
        <v>121</v>
      </c>
      <c r="D14" s="45">
        <f t="shared" si="0"/>
        <v>2.7867342238599723E-2</v>
      </c>
      <c r="E14" s="25">
        <v>169</v>
      </c>
      <c r="F14" s="45">
        <f t="shared" si="1"/>
        <v>3.0205540661304736E-2</v>
      </c>
    </row>
    <row r="15" spans="1:6" x14ac:dyDescent="0.2">
      <c r="A15" s="15" t="s">
        <v>50</v>
      </c>
      <c r="B15" s="60" t="s">
        <v>18</v>
      </c>
      <c r="C15" s="50">
        <v>92</v>
      </c>
      <c r="D15" s="45">
        <f t="shared" si="0"/>
        <v>2.1188392445877474E-2</v>
      </c>
      <c r="E15" s="25">
        <v>130</v>
      </c>
      <c r="F15" s="45">
        <f t="shared" si="1"/>
        <v>2.323503127792672E-2</v>
      </c>
    </row>
    <row r="16" spans="1:6" x14ac:dyDescent="0.2">
      <c r="A16" s="15" t="s">
        <v>53</v>
      </c>
      <c r="B16" s="60" t="s">
        <v>20</v>
      </c>
      <c r="C16" s="50">
        <v>392</v>
      </c>
      <c r="D16" s="45">
        <f t="shared" si="0"/>
        <v>9.0280976508521418E-2</v>
      </c>
      <c r="E16" s="25">
        <v>542</v>
      </c>
      <c r="F16" s="45">
        <f t="shared" si="1"/>
        <v>9.6872207327971402E-2</v>
      </c>
    </row>
    <row r="17" spans="1:6" x14ac:dyDescent="0.2">
      <c r="A17" s="15" t="s">
        <v>47</v>
      </c>
      <c r="B17" s="60" t="s">
        <v>11</v>
      </c>
      <c r="C17" s="50">
        <v>148</v>
      </c>
      <c r="D17" s="45">
        <f t="shared" si="0"/>
        <v>3.408567480423768E-2</v>
      </c>
      <c r="E17" s="25">
        <v>214</v>
      </c>
      <c r="F17" s="45">
        <f t="shared" si="1"/>
        <v>3.8248436103663984E-2</v>
      </c>
    </row>
    <row r="18" spans="1:6" x14ac:dyDescent="0.2">
      <c r="A18" s="15" t="s">
        <v>49</v>
      </c>
      <c r="B18" s="60" t="s">
        <v>13</v>
      </c>
      <c r="C18" s="50">
        <v>291</v>
      </c>
      <c r="D18" s="45">
        <f t="shared" si="0"/>
        <v>6.7019806540764629E-2</v>
      </c>
      <c r="E18" s="25">
        <v>359</v>
      </c>
      <c r="F18" s="45">
        <f t="shared" si="1"/>
        <v>6.4164432529043788E-2</v>
      </c>
    </row>
    <row r="19" spans="1:6" x14ac:dyDescent="0.2">
      <c r="A19" s="15" t="s">
        <v>47</v>
      </c>
      <c r="B19" s="60" t="s">
        <v>48</v>
      </c>
      <c r="C19" s="50">
        <v>96</v>
      </c>
      <c r="D19" s="45">
        <f t="shared" si="0"/>
        <v>2.2109626900046062E-2</v>
      </c>
      <c r="E19" s="25">
        <v>152</v>
      </c>
      <c r="F19" s="45">
        <f t="shared" si="1"/>
        <v>2.7167113494191243E-2</v>
      </c>
    </row>
    <row r="20" spans="1:6" x14ac:dyDescent="0.2">
      <c r="A20" s="15" t="s">
        <v>54</v>
      </c>
      <c r="B20" s="60" t="s">
        <v>6</v>
      </c>
      <c r="C20" s="50">
        <v>134</v>
      </c>
      <c r="D20" s="45">
        <f t="shared" si="0"/>
        <v>3.0861354214647627E-2</v>
      </c>
      <c r="E20" s="25">
        <v>172</v>
      </c>
      <c r="F20" s="45">
        <f t="shared" si="1"/>
        <v>3.0741733690795352E-2</v>
      </c>
    </row>
    <row r="21" spans="1:6" x14ac:dyDescent="0.2">
      <c r="A21" s="15" t="s">
        <v>51</v>
      </c>
      <c r="B21" s="60" t="s">
        <v>9</v>
      </c>
      <c r="C21" s="50">
        <v>129</v>
      </c>
      <c r="D21" s="45">
        <f t="shared" si="0"/>
        <v>2.9709811146936896E-2</v>
      </c>
      <c r="E21" s="25">
        <v>200</v>
      </c>
      <c r="F21" s="45">
        <f t="shared" si="1"/>
        <v>3.5746201966041107E-2</v>
      </c>
    </row>
    <row r="22" spans="1:6" x14ac:dyDescent="0.2">
      <c r="A22" s="15" t="s">
        <v>54</v>
      </c>
      <c r="B22" s="60" t="s">
        <v>7</v>
      </c>
      <c r="C22" s="50">
        <v>140</v>
      </c>
      <c r="D22" s="45">
        <f t="shared" si="0"/>
        <v>3.2243205895900504E-2</v>
      </c>
      <c r="E22" s="25">
        <v>153</v>
      </c>
      <c r="F22" s="45">
        <f t="shared" si="1"/>
        <v>2.7345844504021447E-2</v>
      </c>
    </row>
    <row r="23" spans="1:6" x14ac:dyDescent="0.2">
      <c r="A23" s="124" t="s">
        <v>4</v>
      </c>
      <c r="B23" s="125"/>
      <c r="C23" s="46">
        <v>4342</v>
      </c>
      <c r="D23" s="88">
        <f t="shared" si="0"/>
        <v>1</v>
      </c>
      <c r="E23" s="89">
        <v>5595</v>
      </c>
      <c r="F23" s="88">
        <f t="shared" si="1"/>
        <v>1</v>
      </c>
    </row>
  </sheetData>
  <sortState ref="A3:S22">
    <sortCondition ref="A3:A22"/>
  </sortState>
  <mergeCells count="2">
    <mergeCell ref="A23:B23"/>
    <mergeCell ref="A1:F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D24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E24" sqref="E24"/>
    </sheetView>
  </sheetViews>
  <sheetFormatPr defaultRowHeight="12.75" x14ac:dyDescent="0.2"/>
  <cols>
    <col min="1" max="1" width="23.140625" customWidth="1"/>
    <col min="2" max="2" width="22.5703125" customWidth="1"/>
    <col min="3" max="3" width="13" style="19" customWidth="1"/>
    <col min="4" max="4" width="13" customWidth="1"/>
  </cols>
  <sheetData>
    <row r="1" spans="1:4" ht="28.5" customHeight="1" x14ac:dyDescent="0.2">
      <c r="A1" s="128" t="s">
        <v>186</v>
      </c>
      <c r="B1" s="129"/>
      <c r="C1" s="129"/>
      <c r="D1" s="129"/>
    </row>
    <row r="2" spans="1:4" s="11" customFormat="1" ht="25.5" x14ac:dyDescent="0.2">
      <c r="A2" s="85" t="s">
        <v>0</v>
      </c>
      <c r="B2" s="85" t="s">
        <v>1</v>
      </c>
      <c r="C2" s="85" t="s">
        <v>21</v>
      </c>
      <c r="D2" s="106" t="s">
        <v>155</v>
      </c>
    </row>
    <row r="3" spans="1:4" x14ac:dyDescent="0.2">
      <c r="A3" s="2" t="s">
        <v>45</v>
      </c>
      <c r="B3" s="2" t="s">
        <v>46</v>
      </c>
      <c r="C3" s="111">
        <v>106</v>
      </c>
      <c r="D3" s="111">
        <v>162</v>
      </c>
    </row>
    <row r="4" spans="1:4" x14ac:dyDescent="0.2">
      <c r="A4" s="2" t="s">
        <v>47</v>
      </c>
      <c r="B4" s="2" t="s">
        <v>10</v>
      </c>
      <c r="C4" s="111">
        <v>80</v>
      </c>
      <c r="D4" s="111">
        <v>108</v>
      </c>
    </row>
    <row r="5" spans="1:4" x14ac:dyDescent="0.2">
      <c r="A5" s="2" t="s">
        <v>45</v>
      </c>
      <c r="B5" s="2" t="s">
        <v>15</v>
      </c>
      <c r="C5" s="111">
        <v>71</v>
      </c>
      <c r="D5" s="111">
        <v>107</v>
      </c>
    </row>
    <row r="6" spans="1:4" x14ac:dyDescent="0.2">
      <c r="A6" s="2" t="s">
        <v>50</v>
      </c>
      <c r="B6" s="2" t="s">
        <v>16</v>
      </c>
      <c r="C6" s="111">
        <v>143</v>
      </c>
      <c r="D6" s="111">
        <v>254</v>
      </c>
    </row>
    <row r="7" spans="1:4" x14ac:dyDescent="0.2">
      <c r="A7" s="2" t="s">
        <v>53</v>
      </c>
      <c r="B7" s="2" t="s">
        <v>19</v>
      </c>
      <c r="C7" s="111">
        <v>184</v>
      </c>
      <c r="D7" s="111">
        <v>230</v>
      </c>
    </row>
    <row r="8" spans="1:4" x14ac:dyDescent="0.2">
      <c r="A8" s="2" t="s">
        <v>45</v>
      </c>
      <c r="B8" s="2" t="s">
        <v>154</v>
      </c>
      <c r="C8" s="111">
        <v>70</v>
      </c>
      <c r="D8" s="111">
        <v>111</v>
      </c>
    </row>
    <row r="9" spans="1:4" x14ac:dyDescent="0.2">
      <c r="A9" s="2" t="s">
        <v>51</v>
      </c>
      <c r="B9" s="2" t="s">
        <v>8</v>
      </c>
      <c r="C9" s="111">
        <v>82</v>
      </c>
      <c r="D9" s="111">
        <v>113</v>
      </c>
    </row>
    <row r="10" spans="1:4" x14ac:dyDescent="0.2">
      <c r="A10" s="2" t="s">
        <v>54</v>
      </c>
      <c r="B10" s="2" t="s">
        <v>5</v>
      </c>
      <c r="C10" s="111">
        <v>92</v>
      </c>
      <c r="D10" s="111">
        <v>126</v>
      </c>
    </row>
    <row r="11" spans="1:4" x14ac:dyDescent="0.2">
      <c r="A11" s="2" t="s">
        <v>49</v>
      </c>
      <c r="B11" s="2" t="s">
        <v>12</v>
      </c>
      <c r="C11" s="111">
        <v>100</v>
      </c>
      <c r="D11" s="111">
        <v>123</v>
      </c>
    </row>
    <row r="12" spans="1:4" x14ac:dyDescent="0.2">
      <c r="A12" s="2" t="s">
        <v>50</v>
      </c>
      <c r="B12" s="2" t="s">
        <v>17</v>
      </c>
      <c r="C12" s="111">
        <v>64</v>
      </c>
      <c r="D12" s="111">
        <v>99</v>
      </c>
    </row>
    <row r="13" spans="1:4" x14ac:dyDescent="0.2">
      <c r="A13" s="2" t="s">
        <v>49</v>
      </c>
      <c r="B13" s="2" t="s">
        <v>14</v>
      </c>
      <c r="C13" s="111">
        <v>84</v>
      </c>
      <c r="D13" s="111">
        <v>101</v>
      </c>
    </row>
    <row r="14" spans="1:4" x14ac:dyDescent="0.2">
      <c r="A14" s="2" t="s">
        <v>51</v>
      </c>
      <c r="B14" s="2" t="s">
        <v>52</v>
      </c>
      <c r="C14" s="111">
        <v>54</v>
      </c>
      <c r="D14" s="111">
        <v>77</v>
      </c>
    </row>
    <row r="15" spans="1:4" x14ac:dyDescent="0.2">
      <c r="A15" s="2" t="s">
        <v>50</v>
      </c>
      <c r="B15" s="2" t="s">
        <v>18</v>
      </c>
      <c r="C15" s="111">
        <v>46</v>
      </c>
      <c r="D15" s="111">
        <v>59</v>
      </c>
    </row>
    <row r="16" spans="1:4" x14ac:dyDescent="0.2">
      <c r="A16" s="2" t="s">
        <v>53</v>
      </c>
      <c r="B16" s="2" t="s">
        <v>20</v>
      </c>
      <c r="C16" s="111">
        <v>166</v>
      </c>
      <c r="D16" s="111">
        <v>252</v>
      </c>
    </row>
    <row r="17" spans="1:4" x14ac:dyDescent="0.2">
      <c r="A17" s="2" t="s">
        <v>47</v>
      </c>
      <c r="B17" s="2" t="s">
        <v>11</v>
      </c>
      <c r="C17" s="111">
        <v>78</v>
      </c>
      <c r="D17" s="111">
        <v>131</v>
      </c>
    </row>
    <row r="18" spans="1:4" x14ac:dyDescent="0.2">
      <c r="A18" s="2" t="s">
        <v>49</v>
      </c>
      <c r="B18" s="2" t="s">
        <v>13</v>
      </c>
      <c r="C18" s="111">
        <v>160</v>
      </c>
      <c r="D18" s="111">
        <v>219</v>
      </c>
    </row>
    <row r="19" spans="1:4" x14ac:dyDescent="0.2">
      <c r="A19" s="2" t="s">
        <v>47</v>
      </c>
      <c r="B19" s="2" t="s">
        <v>48</v>
      </c>
      <c r="C19" s="111">
        <v>47</v>
      </c>
      <c r="D19" s="111">
        <v>88</v>
      </c>
    </row>
    <row r="20" spans="1:4" x14ac:dyDescent="0.2">
      <c r="A20" s="2" t="s">
        <v>54</v>
      </c>
      <c r="B20" s="2" t="s">
        <v>6</v>
      </c>
      <c r="C20" s="111">
        <v>64</v>
      </c>
      <c r="D20" s="111">
        <v>85</v>
      </c>
    </row>
    <row r="21" spans="1:4" x14ac:dyDescent="0.2">
      <c r="A21" s="2" t="s">
        <v>51</v>
      </c>
      <c r="B21" s="2" t="s">
        <v>9</v>
      </c>
      <c r="C21" s="111">
        <v>76</v>
      </c>
      <c r="D21" s="111">
        <v>89</v>
      </c>
    </row>
    <row r="22" spans="1:4" x14ac:dyDescent="0.2">
      <c r="A22" s="2" t="s">
        <v>54</v>
      </c>
      <c r="B22" s="2" t="s">
        <v>7</v>
      </c>
      <c r="C22" s="111">
        <v>71</v>
      </c>
      <c r="D22" s="111">
        <v>87</v>
      </c>
    </row>
    <row r="23" spans="1:4" x14ac:dyDescent="0.2">
      <c r="A23" s="124" t="s">
        <v>3</v>
      </c>
      <c r="B23" s="124"/>
      <c r="C23" s="46">
        <v>1838</v>
      </c>
      <c r="D23" s="46">
        <v>2621</v>
      </c>
    </row>
    <row r="24" spans="1:4" x14ac:dyDescent="0.2">
      <c r="C24" s="22"/>
    </row>
  </sheetData>
  <sortState ref="A3:I22">
    <sortCondition ref="A3:A22"/>
  </sortState>
  <mergeCells count="2">
    <mergeCell ref="A23:B23"/>
    <mergeCell ref="A1:D1"/>
  </mergeCells>
  <phoneticPr fontId="0" type="noConversion"/>
  <pageMargins left="0.75" right="0.75" top="1" bottom="1" header="0.5" footer="0.5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5"/>
  <sheetViews>
    <sheetView zoomScaleNormal="10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AB15" sqref="AB15"/>
    </sheetView>
  </sheetViews>
  <sheetFormatPr defaultRowHeight="12.75" x14ac:dyDescent="0.2"/>
  <cols>
    <col min="1" max="1" width="23" bestFit="1" customWidth="1"/>
    <col min="2" max="2" width="12.7109375" style="21" customWidth="1"/>
    <col min="3" max="3" width="12.28515625" customWidth="1"/>
    <col min="4" max="4" width="12.7109375" style="21" customWidth="1"/>
    <col min="5" max="5" width="8.5703125" bestFit="1" customWidth="1"/>
    <col min="6" max="6" width="12.7109375" style="21" customWidth="1"/>
    <col min="7" max="7" width="8.5703125" bestFit="1" customWidth="1"/>
    <col min="8" max="8" width="12.7109375" style="21" customWidth="1"/>
    <col min="9" max="9" width="8.5703125" bestFit="1" customWidth="1"/>
    <col min="10" max="10" width="12.7109375" style="21" customWidth="1"/>
    <col min="11" max="11" width="8.5703125" bestFit="1" customWidth="1"/>
    <col min="12" max="12" width="12.7109375" style="21" customWidth="1"/>
    <col min="13" max="13" width="8.5703125" bestFit="1" customWidth="1"/>
    <col min="14" max="14" width="12.7109375" style="21" customWidth="1"/>
    <col min="15" max="15" width="8.5703125" bestFit="1" customWidth="1"/>
    <col min="16" max="16" width="12.7109375" style="21" customWidth="1"/>
    <col min="17" max="17" width="8.5703125" bestFit="1" customWidth="1"/>
    <col min="18" max="18" width="12.7109375" style="21" customWidth="1"/>
    <col min="19" max="19" width="8.5703125" bestFit="1" customWidth="1"/>
    <col min="20" max="20" width="12.7109375" style="21" customWidth="1"/>
    <col min="21" max="21" width="8.5703125" bestFit="1" customWidth="1"/>
    <col min="22" max="22" width="12.7109375" style="21" customWidth="1"/>
    <col min="23" max="23" width="8.5703125" bestFit="1" customWidth="1"/>
    <col min="24" max="24" width="12.7109375" style="21" customWidth="1"/>
    <col min="25" max="25" width="8.5703125" bestFit="1" customWidth="1"/>
    <col min="26" max="26" width="12.7109375" style="21" customWidth="1"/>
    <col min="27" max="27" width="8.5703125" bestFit="1" customWidth="1"/>
  </cols>
  <sheetData>
    <row r="1" spans="1:27" x14ac:dyDescent="0.2">
      <c r="A1" s="130" t="s">
        <v>177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 s="8" customFormat="1" ht="43.5" customHeight="1" x14ac:dyDescent="0.2">
      <c r="A2" s="123" t="s">
        <v>66</v>
      </c>
      <c r="B2" s="123" t="s">
        <v>168</v>
      </c>
      <c r="C2" s="131"/>
      <c r="D2" s="123" t="s">
        <v>55</v>
      </c>
      <c r="E2" s="123"/>
      <c r="F2" s="123"/>
      <c r="G2" s="131"/>
      <c r="H2" s="123" t="s">
        <v>39</v>
      </c>
      <c r="I2" s="131"/>
      <c r="J2" s="123" t="s">
        <v>40</v>
      </c>
      <c r="K2" s="131"/>
      <c r="L2" s="123" t="s">
        <v>41</v>
      </c>
      <c r="M2" s="131"/>
      <c r="N2" s="123" t="s">
        <v>58</v>
      </c>
      <c r="O2" s="123"/>
      <c r="P2" s="123"/>
      <c r="Q2" s="123"/>
      <c r="R2" s="123"/>
      <c r="S2" s="123"/>
      <c r="T2" s="123"/>
      <c r="U2" s="131"/>
      <c r="V2" s="123" t="s">
        <v>42</v>
      </c>
      <c r="W2" s="131"/>
      <c r="X2" s="123" t="s">
        <v>63</v>
      </c>
      <c r="Y2" s="123"/>
      <c r="Z2" s="123"/>
      <c r="AA2" s="131"/>
    </row>
    <row r="3" spans="1:27" s="8" customFormat="1" ht="25.5" x14ac:dyDescent="0.2">
      <c r="A3" s="123"/>
      <c r="B3" s="37" t="s">
        <v>167</v>
      </c>
      <c r="C3" s="40" t="s">
        <v>113</v>
      </c>
      <c r="D3" s="37" t="s">
        <v>56</v>
      </c>
      <c r="E3" s="40" t="s">
        <v>113</v>
      </c>
      <c r="F3" s="37" t="s">
        <v>57</v>
      </c>
      <c r="G3" s="40" t="s">
        <v>113</v>
      </c>
      <c r="H3" s="37" t="s">
        <v>67</v>
      </c>
      <c r="I3" s="40" t="s">
        <v>113</v>
      </c>
      <c r="J3" s="37" t="s">
        <v>67</v>
      </c>
      <c r="K3" s="38" t="s">
        <v>113</v>
      </c>
      <c r="L3" s="37" t="s">
        <v>67</v>
      </c>
      <c r="M3" s="38" t="s">
        <v>113</v>
      </c>
      <c r="N3" s="37" t="s">
        <v>59</v>
      </c>
      <c r="O3" s="38" t="s">
        <v>113</v>
      </c>
      <c r="P3" s="37" t="s">
        <v>60</v>
      </c>
      <c r="Q3" s="38" t="s">
        <v>113</v>
      </c>
      <c r="R3" s="37" t="s">
        <v>61</v>
      </c>
      <c r="S3" s="38" t="s">
        <v>113</v>
      </c>
      <c r="T3" s="37" t="s">
        <v>62</v>
      </c>
      <c r="U3" s="38" t="s">
        <v>113</v>
      </c>
      <c r="V3" s="37" t="s">
        <v>67</v>
      </c>
      <c r="W3" s="38" t="s">
        <v>113</v>
      </c>
      <c r="X3" s="37" t="s">
        <v>64</v>
      </c>
      <c r="Y3" s="38" t="s">
        <v>113</v>
      </c>
      <c r="Z3" s="37" t="s">
        <v>65</v>
      </c>
      <c r="AA3" s="38" t="s">
        <v>113</v>
      </c>
    </row>
    <row r="4" spans="1:27" x14ac:dyDescent="0.2">
      <c r="A4" s="61" t="s">
        <v>93</v>
      </c>
      <c r="B4" s="57">
        <v>608456.00000000081</v>
      </c>
      <c r="C4" s="23">
        <f>B4/B$14</f>
        <v>0.6117927174811425</v>
      </c>
      <c r="D4" s="57">
        <v>85725.999999999782</v>
      </c>
      <c r="E4" s="23">
        <f>D4/D$14</f>
        <v>0.55879592209214357</v>
      </c>
      <c r="F4" s="57">
        <v>43984.000000000109</v>
      </c>
      <c r="G4" s="23">
        <f>F4/F$14</f>
        <v>0.70509778775248511</v>
      </c>
      <c r="H4" s="57">
        <v>7531.9999999999864</v>
      </c>
      <c r="I4" s="23">
        <f>H4/H$14</f>
        <v>0.73297002724795601</v>
      </c>
      <c r="J4" s="57">
        <v>306056.99999999971</v>
      </c>
      <c r="K4" s="23">
        <f>J4/J$14</f>
        <v>0.57738542165810802</v>
      </c>
      <c r="L4" s="57">
        <v>464602.00000000012</v>
      </c>
      <c r="M4" s="23">
        <f>L4/L$14</f>
        <v>0.59605165587722875</v>
      </c>
      <c r="N4" s="57">
        <v>71079.999999999898</v>
      </c>
      <c r="O4" s="23">
        <f>N4/N$14</f>
        <v>0.60758368379662842</v>
      </c>
      <c r="P4" s="57">
        <v>45470.000000000051</v>
      </c>
      <c r="Q4" s="23">
        <f>P4/P$14</f>
        <v>0.60418825905551587</v>
      </c>
      <c r="R4" s="57">
        <v>10675.999999999995</v>
      </c>
      <c r="S4" s="23">
        <f>R4/R$14</f>
        <v>0.1345702977285905</v>
      </c>
      <c r="T4" s="57">
        <v>63038.999999999935</v>
      </c>
      <c r="U4" s="23">
        <f>T4/T$14</f>
        <v>0.56618465960122111</v>
      </c>
      <c r="V4" s="57">
        <v>344563.99999999866</v>
      </c>
      <c r="W4" s="23">
        <f>V4/V$14</f>
        <v>0.90495888388999601</v>
      </c>
      <c r="X4" s="57">
        <v>3784.999999999995</v>
      </c>
      <c r="Y4" s="23">
        <f>X4/X$14</f>
        <v>0.6850678733031671</v>
      </c>
      <c r="Z4" s="57">
        <v>67022.000000000146</v>
      </c>
      <c r="AA4" s="23">
        <f>Z4/Z$14</f>
        <v>0.47452563013310739</v>
      </c>
    </row>
    <row r="5" spans="1:27" x14ac:dyDescent="0.2">
      <c r="A5" s="61" t="s">
        <v>152</v>
      </c>
      <c r="B5" s="57">
        <v>886</v>
      </c>
      <c r="C5" s="23">
        <f t="shared" ref="C5:C14" si="0">B5/B$14</f>
        <v>8.9085874358752577E-4</v>
      </c>
      <c r="D5" s="57">
        <v>773.00000000000023</v>
      </c>
      <c r="E5" s="23">
        <f t="shared" ref="E5:E14" si="1">D5/D$14</f>
        <v>5.0387192657680071E-3</v>
      </c>
      <c r="F5" s="57">
        <v>186</v>
      </c>
      <c r="G5" s="23">
        <f t="shared" ref="G5:G14" si="2">F5/F$14</f>
        <v>2.9817249118307089E-3</v>
      </c>
      <c r="H5" s="57">
        <v>1.0000000000000004</v>
      </c>
      <c r="I5" s="23">
        <f t="shared" ref="I5:I14" si="3">H5/H$14</f>
        <v>9.7314130011677853E-5</v>
      </c>
      <c r="J5" s="57">
        <v>337</v>
      </c>
      <c r="K5" s="23">
        <f t="shared" ref="K5:K14" si="4">J5/J$14</f>
        <v>6.3576029007270736E-4</v>
      </c>
      <c r="L5" s="57">
        <v>375</v>
      </c>
      <c r="M5" s="23">
        <f t="shared" ref="M5:M14" si="5">L5/L$14</f>
        <v>4.8109859827112395E-4</v>
      </c>
      <c r="N5" s="57">
        <v>36</v>
      </c>
      <c r="O5" s="23">
        <f t="shared" ref="O5:O14" si="6">N5/N$14</f>
        <v>3.0772386911478132E-4</v>
      </c>
      <c r="P5" s="57">
        <v>22</v>
      </c>
      <c r="Q5" s="23">
        <f t="shared" ref="Q5:Q14" si="7">P5/P$14</f>
        <v>2.923277259560443E-4</v>
      </c>
      <c r="R5" s="57">
        <v>0</v>
      </c>
      <c r="S5" s="23">
        <f t="shared" ref="S5:S14" si="8">R5/R$14</f>
        <v>0</v>
      </c>
      <c r="T5" s="57">
        <v>36</v>
      </c>
      <c r="U5" s="23">
        <f t="shared" ref="U5:U14" si="9">T5/T$14</f>
        <v>3.2333393209987436E-4</v>
      </c>
      <c r="V5" s="57">
        <v>167</v>
      </c>
      <c r="W5" s="23">
        <f t="shared" ref="W5:W14" si="10">V5/V$14</f>
        <v>4.3860685855060287E-4</v>
      </c>
      <c r="X5" s="57">
        <v>6.0000000000000009</v>
      </c>
      <c r="Y5" s="23">
        <f t="shared" ref="Y5:Y14" si="11">X5/X$14</f>
        <v>1.085972850678734E-3</v>
      </c>
      <c r="Z5" s="57">
        <v>82.000000000000028</v>
      </c>
      <c r="AA5" s="23">
        <f t="shared" ref="AA5:AA14" si="12">Z5/Z$14</f>
        <v>5.8057207589917845E-4</v>
      </c>
    </row>
    <row r="6" spans="1:27" x14ac:dyDescent="0.2">
      <c r="A6" s="61" t="s">
        <v>94</v>
      </c>
      <c r="B6" s="57">
        <v>177199.99999999985</v>
      </c>
      <c r="C6" s="23">
        <f t="shared" si="0"/>
        <v>0.17817174871750499</v>
      </c>
      <c r="D6" s="57">
        <v>26277.999999999975</v>
      </c>
      <c r="E6" s="23">
        <f t="shared" si="1"/>
        <v>0.1712903814564703</v>
      </c>
      <c r="F6" s="57">
        <v>2724.0000000000009</v>
      </c>
      <c r="G6" s="23">
        <f t="shared" si="2"/>
        <v>4.3667842257133625E-2</v>
      </c>
      <c r="H6" s="57">
        <v>1583.0000000000002</v>
      </c>
      <c r="I6" s="23">
        <f t="shared" si="3"/>
        <v>0.15404826780848602</v>
      </c>
      <c r="J6" s="57">
        <v>96795.999999999884</v>
      </c>
      <c r="K6" s="23">
        <f t="shared" si="4"/>
        <v>0.1826084659877677</v>
      </c>
      <c r="L6" s="57">
        <v>133984.00000000015</v>
      </c>
      <c r="M6" s="23">
        <f t="shared" si="5"/>
        <v>0.1718920389086889</v>
      </c>
      <c r="N6" s="57">
        <v>15265.999999999993</v>
      </c>
      <c r="O6" s="23">
        <f t="shared" si="6"/>
        <v>0.13049201627517359</v>
      </c>
      <c r="P6" s="57">
        <v>9847.0000000000055</v>
      </c>
      <c r="Q6" s="23">
        <f t="shared" si="7"/>
        <v>0.13084323261314409</v>
      </c>
      <c r="R6" s="57">
        <v>1140.9999999999991</v>
      </c>
      <c r="S6" s="23">
        <f t="shared" si="8"/>
        <v>1.4382232082083338E-2</v>
      </c>
      <c r="T6" s="57">
        <v>14060.000000000005</v>
      </c>
      <c r="U6" s="23">
        <f t="shared" si="9"/>
        <v>0.12627986348122877</v>
      </c>
      <c r="V6" s="57">
        <v>35410.000000000015</v>
      </c>
      <c r="W6" s="23">
        <f t="shared" si="10"/>
        <v>9.3000412342975167E-2</v>
      </c>
      <c r="X6" s="57">
        <v>861.0000000000008</v>
      </c>
      <c r="Y6" s="23">
        <f t="shared" si="11"/>
        <v>0.15583710407239845</v>
      </c>
      <c r="Z6" s="57">
        <v>31656.999999999989</v>
      </c>
      <c r="AA6" s="23">
        <f t="shared" si="12"/>
        <v>0.22413622203341804</v>
      </c>
    </row>
    <row r="7" spans="1:27" x14ac:dyDescent="0.2">
      <c r="A7" s="61" t="s">
        <v>151</v>
      </c>
      <c r="B7" s="57">
        <v>1667.9999999999998</v>
      </c>
      <c r="C7" s="23">
        <f t="shared" si="0"/>
        <v>1.6771471606139873E-3</v>
      </c>
      <c r="D7" s="57">
        <v>1344</v>
      </c>
      <c r="E7" s="23">
        <f t="shared" si="1"/>
        <v>8.760722759627684E-3</v>
      </c>
      <c r="F7" s="57">
        <v>342.00000000000006</v>
      </c>
      <c r="G7" s="23">
        <f t="shared" si="2"/>
        <v>5.4825264507854981E-3</v>
      </c>
      <c r="H7" s="57">
        <v>42</v>
      </c>
      <c r="I7" s="23">
        <f t="shared" si="3"/>
        <v>4.0871934604904681E-3</v>
      </c>
      <c r="J7" s="57">
        <v>978.00000000000034</v>
      </c>
      <c r="K7" s="23">
        <f t="shared" si="4"/>
        <v>1.8450254115463147E-3</v>
      </c>
      <c r="L7" s="57">
        <v>1304.9999999999998</v>
      </c>
      <c r="M7" s="23">
        <f t="shared" si="5"/>
        <v>1.674223121983511E-3</v>
      </c>
      <c r="N7" s="57">
        <v>246.99999999999991</v>
      </c>
      <c r="O7" s="23">
        <f t="shared" si="6"/>
        <v>2.1113276575375267E-3</v>
      </c>
      <c r="P7" s="57">
        <v>173</v>
      </c>
      <c r="Q7" s="23">
        <f t="shared" si="7"/>
        <v>2.2987589359270756E-3</v>
      </c>
      <c r="R7" s="57">
        <v>126</v>
      </c>
      <c r="S7" s="23">
        <f t="shared" si="8"/>
        <v>1.5882219477147256E-3</v>
      </c>
      <c r="T7" s="57">
        <v>184</v>
      </c>
      <c r="U7" s="23">
        <f t="shared" si="9"/>
        <v>1.6525956529549134E-3</v>
      </c>
      <c r="V7" s="57">
        <v>237.00000000000009</v>
      </c>
      <c r="W7" s="23">
        <f t="shared" si="10"/>
        <v>6.2245404476941868E-4</v>
      </c>
      <c r="X7" s="57">
        <v>17</v>
      </c>
      <c r="Y7" s="23">
        <f t="shared" si="11"/>
        <v>3.0769230769230795E-3</v>
      </c>
      <c r="Z7" s="57">
        <v>334</v>
      </c>
      <c r="AA7" s="23">
        <f t="shared" si="12"/>
        <v>2.3647691871990918E-3</v>
      </c>
    </row>
    <row r="8" spans="1:27" x14ac:dyDescent="0.2">
      <c r="A8" s="61" t="s">
        <v>95</v>
      </c>
      <c r="B8" s="57">
        <v>1558</v>
      </c>
      <c r="C8" s="23">
        <f t="shared" si="0"/>
        <v>1.5665439305974777E-3</v>
      </c>
      <c r="D8" s="57">
        <v>217.00000000000003</v>
      </c>
      <c r="E8" s="23">
        <f t="shared" si="1"/>
        <v>1.4144916955648866E-3</v>
      </c>
      <c r="F8" s="57">
        <v>42</v>
      </c>
      <c r="G8" s="23">
        <f t="shared" si="2"/>
        <v>6.7329272202628916E-4</v>
      </c>
      <c r="H8" s="57">
        <v>14</v>
      </c>
      <c r="I8" s="23">
        <f t="shared" si="3"/>
        <v>1.3623978201634894E-3</v>
      </c>
      <c r="J8" s="57">
        <v>998.00000000000011</v>
      </c>
      <c r="K8" s="23">
        <f t="shared" si="4"/>
        <v>1.8827559925595314E-3</v>
      </c>
      <c r="L8" s="57">
        <v>1280.9999999999998</v>
      </c>
      <c r="M8" s="23">
        <f t="shared" si="5"/>
        <v>1.6434328116941592E-3</v>
      </c>
      <c r="N8" s="57">
        <v>401.00000000000006</v>
      </c>
      <c r="O8" s="23">
        <f t="shared" si="6"/>
        <v>3.4277019865285368E-3</v>
      </c>
      <c r="P8" s="57">
        <v>207</v>
      </c>
      <c r="Q8" s="23">
        <f t="shared" si="7"/>
        <v>2.750538148768235E-3</v>
      </c>
      <c r="R8" s="57">
        <v>439.00000000000011</v>
      </c>
      <c r="S8" s="23">
        <f t="shared" si="8"/>
        <v>5.5335669448155931E-3</v>
      </c>
      <c r="T8" s="57">
        <v>487</v>
      </c>
      <c r="U8" s="23">
        <f t="shared" si="9"/>
        <v>4.37398958146219E-3</v>
      </c>
      <c r="V8" s="57">
        <v>0</v>
      </c>
      <c r="W8" s="23">
        <f t="shared" si="10"/>
        <v>0</v>
      </c>
      <c r="X8" s="57">
        <v>8.0000000000000018</v>
      </c>
      <c r="Y8" s="23">
        <f t="shared" si="11"/>
        <v>1.4479638009049789E-3</v>
      </c>
      <c r="Z8" s="57">
        <v>266</v>
      </c>
      <c r="AA8" s="23">
        <f t="shared" si="12"/>
        <v>1.8833191730387978E-3</v>
      </c>
    </row>
    <row r="9" spans="1:27" x14ac:dyDescent="0.2">
      <c r="A9" s="61" t="s">
        <v>96</v>
      </c>
      <c r="B9" s="57">
        <v>3659.9999999999991</v>
      </c>
      <c r="C9" s="23">
        <f t="shared" si="0"/>
        <v>3.6800711078220582E-3</v>
      </c>
      <c r="D9" s="57">
        <v>2504</v>
      </c>
      <c r="E9" s="23">
        <f t="shared" si="1"/>
        <v>1.6322060855734913E-2</v>
      </c>
      <c r="F9" s="57">
        <v>868.00000000000034</v>
      </c>
      <c r="G9" s="23">
        <f t="shared" si="2"/>
        <v>1.391471625520998E-2</v>
      </c>
      <c r="H9" s="57">
        <v>9.0000000000000036</v>
      </c>
      <c r="I9" s="23">
        <f t="shared" si="3"/>
        <v>8.7582717010510072E-4</v>
      </c>
      <c r="J9" s="57">
        <v>2272.9999999999995</v>
      </c>
      <c r="K9" s="23">
        <f t="shared" si="4"/>
        <v>4.2880805321521172E-3</v>
      </c>
      <c r="L9" s="57">
        <v>3147.9999999999982</v>
      </c>
      <c r="M9" s="23">
        <f t="shared" si="5"/>
        <v>4.0386623662866591E-3</v>
      </c>
      <c r="N9" s="57">
        <v>811</v>
      </c>
      <c r="O9" s="23">
        <f t="shared" si="6"/>
        <v>6.9323349403357677E-3</v>
      </c>
      <c r="P9" s="57">
        <v>487.00000000000006</v>
      </c>
      <c r="Q9" s="23">
        <f t="shared" si="7"/>
        <v>6.4710728427542549E-3</v>
      </c>
      <c r="R9" s="57">
        <v>1169.9999999999995</v>
      </c>
      <c r="S9" s="23">
        <f t="shared" si="8"/>
        <v>1.474777522877959E-2</v>
      </c>
      <c r="T9" s="57">
        <v>901</v>
      </c>
      <c r="U9" s="23">
        <f t="shared" si="9"/>
        <v>8.0923298006107449E-3</v>
      </c>
      <c r="V9" s="57">
        <v>9.0000000000000018</v>
      </c>
      <c r="W9" s="23">
        <f t="shared" si="10"/>
        <v>2.3637495370990576E-5</v>
      </c>
      <c r="X9" s="57">
        <v>33.000000000000014</v>
      </c>
      <c r="Y9" s="23">
        <f t="shared" si="11"/>
        <v>5.9728506787330394E-3</v>
      </c>
      <c r="Z9" s="57">
        <v>703.00000000000011</v>
      </c>
      <c r="AA9" s="23">
        <f t="shared" si="12"/>
        <v>4.9773435287453942E-3</v>
      </c>
    </row>
    <row r="10" spans="1:27" x14ac:dyDescent="0.2">
      <c r="A10" s="61" t="s">
        <v>157</v>
      </c>
      <c r="B10" s="57">
        <v>52364.999999999978</v>
      </c>
      <c r="C10" s="23">
        <f t="shared" si="0"/>
        <v>5.265216490740493E-2</v>
      </c>
      <c r="D10" s="57">
        <v>11289.999999999995</v>
      </c>
      <c r="E10" s="23">
        <f t="shared" si="1"/>
        <v>7.3592678538836692E-2</v>
      </c>
      <c r="F10" s="57">
        <v>7740.0000000000055</v>
      </c>
      <c r="G10" s="23">
        <f t="shared" si="2"/>
        <v>0.12407823020198766</v>
      </c>
      <c r="H10" s="57">
        <v>344.00000000000017</v>
      </c>
      <c r="I10" s="23">
        <f t="shared" si="3"/>
        <v>3.3476060724017188E-2</v>
      </c>
      <c r="J10" s="57">
        <v>33248.999999999978</v>
      </c>
      <c r="K10" s="23">
        <f t="shared" si="4"/>
        <v>6.2725204405422647E-2</v>
      </c>
      <c r="L10" s="57">
        <v>50278.000000000007</v>
      </c>
      <c r="M10" s="23">
        <f t="shared" si="5"/>
        <v>6.450313419700153E-2</v>
      </c>
      <c r="N10" s="57">
        <v>9828</v>
      </c>
      <c r="O10" s="23">
        <f t="shared" si="6"/>
        <v>8.4008616268335293E-2</v>
      </c>
      <c r="P10" s="57">
        <v>6152.9999999999991</v>
      </c>
      <c r="Q10" s="23">
        <f t="shared" si="7"/>
        <v>8.175874990034275E-2</v>
      </c>
      <c r="R10" s="57">
        <v>22035.000000000007</v>
      </c>
      <c r="S10" s="23">
        <f t="shared" si="8"/>
        <v>0.27774976680868246</v>
      </c>
      <c r="T10" s="57">
        <v>10925.000000000007</v>
      </c>
      <c r="U10" s="23">
        <f t="shared" si="9"/>
        <v>9.8122866894198052E-2</v>
      </c>
      <c r="V10" s="57">
        <v>171</v>
      </c>
      <c r="W10" s="23">
        <f t="shared" si="10"/>
        <v>4.4911241204882089E-4</v>
      </c>
      <c r="X10" s="57">
        <v>358</v>
      </c>
      <c r="Y10" s="23">
        <f t="shared" si="11"/>
        <v>6.479638009049779E-2</v>
      </c>
      <c r="Z10" s="57">
        <v>13740.000000000002</v>
      </c>
      <c r="AA10" s="23">
        <f t="shared" si="12"/>
        <v>9.7281223449447687E-2</v>
      </c>
    </row>
    <row r="11" spans="1:27" x14ac:dyDescent="0.2">
      <c r="A11" s="62" t="s">
        <v>170</v>
      </c>
      <c r="B11" s="57">
        <v>18</v>
      </c>
      <c r="C11" s="23">
        <f t="shared" si="0"/>
        <v>1.8098710366337996E-5</v>
      </c>
      <c r="D11" s="57">
        <v>12</v>
      </c>
      <c r="E11" s="23">
        <f t="shared" si="1"/>
        <v>7.8220738925247182E-5</v>
      </c>
      <c r="F11" s="57">
        <v>4</v>
      </c>
      <c r="G11" s="23">
        <f t="shared" si="2"/>
        <v>6.4123116383456104E-5</v>
      </c>
      <c r="H11" s="57">
        <v>0</v>
      </c>
      <c r="I11" s="23">
        <f t="shared" si="3"/>
        <v>0</v>
      </c>
      <c r="J11" s="57">
        <v>0</v>
      </c>
      <c r="K11" s="23">
        <f t="shared" si="4"/>
        <v>0</v>
      </c>
      <c r="L11" s="57">
        <v>18</v>
      </c>
      <c r="M11" s="23">
        <f t="shared" si="5"/>
        <v>2.309273271701395E-5</v>
      </c>
      <c r="N11" s="57">
        <v>4</v>
      </c>
      <c r="O11" s="23">
        <f t="shared" si="6"/>
        <v>3.4191541012753482E-5</v>
      </c>
      <c r="P11" s="57">
        <v>4</v>
      </c>
      <c r="Q11" s="23">
        <f t="shared" si="7"/>
        <v>5.3150495628371695E-5</v>
      </c>
      <c r="R11" s="57">
        <v>0</v>
      </c>
      <c r="S11" s="23">
        <f t="shared" si="8"/>
        <v>0</v>
      </c>
      <c r="T11" s="57">
        <v>4</v>
      </c>
      <c r="U11" s="23">
        <f t="shared" si="9"/>
        <v>3.5925992455541596E-5</v>
      </c>
      <c r="V11" s="57">
        <v>0</v>
      </c>
      <c r="W11" s="23">
        <f t="shared" si="10"/>
        <v>0</v>
      </c>
      <c r="X11" s="57">
        <v>0</v>
      </c>
      <c r="Y11" s="23">
        <f t="shared" si="11"/>
        <v>0</v>
      </c>
      <c r="Z11" s="57">
        <v>4</v>
      </c>
      <c r="AA11" s="23">
        <f t="shared" si="12"/>
        <v>2.8320589068252595E-5</v>
      </c>
    </row>
    <row r="12" spans="1:27" x14ac:dyDescent="0.2">
      <c r="A12" s="61" t="s">
        <v>158</v>
      </c>
      <c r="B12" s="57">
        <v>134575.00000000003</v>
      </c>
      <c r="C12" s="23">
        <f t="shared" si="0"/>
        <v>0.13531299708610756</v>
      </c>
      <c r="D12" s="57">
        <v>22972.999999999993</v>
      </c>
      <c r="E12" s="23">
        <f t="shared" si="1"/>
        <v>0.14974708627747524</v>
      </c>
      <c r="F12" s="57">
        <v>5995.0000000000045</v>
      </c>
      <c r="G12" s="23">
        <f t="shared" si="2"/>
        <v>9.6104520679704916E-2</v>
      </c>
      <c r="H12" s="57">
        <v>668.00000000000023</v>
      </c>
      <c r="I12" s="23">
        <f t="shared" si="3"/>
        <v>6.5005838847800798E-2</v>
      </c>
      <c r="J12" s="57">
        <v>80772.999999999971</v>
      </c>
      <c r="K12" s="23">
        <f t="shared" si="4"/>
        <v>0.152380611009029</v>
      </c>
      <c r="L12" s="57">
        <v>113719.99999999996</v>
      </c>
      <c r="M12" s="23">
        <f t="shared" si="5"/>
        <v>0.14589475358771251</v>
      </c>
      <c r="N12" s="57">
        <v>17511</v>
      </c>
      <c r="O12" s="23">
        <f t="shared" si="6"/>
        <v>0.14968201866858155</v>
      </c>
      <c r="P12" s="57">
        <v>11751</v>
      </c>
      <c r="Q12" s="23">
        <f t="shared" si="7"/>
        <v>0.15614286853224893</v>
      </c>
      <c r="R12" s="57">
        <v>40947.999999999978</v>
      </c>
      <c r="S12" s="23">
        <f t="shared" si="8"/>
        <v>0.51614692313509958</v>
      </c>
      <c r="T12" s="57">
        <v>19790.000000000018</v>
      </c>
      <c r="U12" s="23">
        <f t="shared" si="9"/>
        <v>0.17774384767379223</v>
      </c>
      <c r="V12" s="57">
        <v>152</v>
      </c>
      <c r="W12" s="23">
        <f t="shared" si="10"/>
        <v>3.9921103293228522E-4</v>
      </c>
      <c r="X12" s="57">
        <v>401.00000000000011</v>
      </c>
      <c r="Y12" s="23">
        <f t="shared" si="11"/>
        <v>7.2579185520362077E-2</v>
      </c>
      <c r="Z12" s="57">
        <v>25540.999999999996</v>
      </c>
      <c r="AA12" s="23">
        <f t="shared" si="12"/>
        <v>0.18083404134805986</v>
      </c>
    </row>
    <row r="13" spans="1:27" x14ac:dyDescent="0.2">
      <c r="A13" s="61" t="s">
        <v>159</v>
      </c>
      <c r="B13" s="57">
        <v>14160</v>
      </c>
      <c r="C13" s="23">
        <f t="shared" si="0"/>
        <v>1.4237652154852556E-2</v>
      </c>
      <c r="D13" s="57">
        <v>2295</v>
      </c>
      <c r="E13" s="23">
        <f t="shared" si="1"/>
        <v>1.4959716319453524E-2</v>
      </c>
      <c r="F13" s="57">
        <v>495.00000000000023</v>
      </c>
      <c r="G13" s="23">
        <f t="shared" si="2"/>
        <v>7.9352356524526966E-3</v>
      </c>
      <c r="H13" s="57">
        <v>83.000000000000014</v>
      </c>
      <c r="I13" s="23">
        <f t="shared" si="3"/>
        <v>8.07707279096926E-3</v>
      </c>
      <c r="J13" s="57">
        <v>8613.0000000000055</v>
      </c>
      <c r="K13" s="23">
        <f t="shared" si="4"/>
        <v>1.6248674713341935E-2</v>
      </c>
      <c r="L13" s="57">
        <v>10755.000000000005</v>
      </c>
      <c r="M13" s="23">
        <f t="shared" si="5"/>
        <v>1.3797907798415842E-2</v>
      </c>
      <c r="N13" s="57">
        <v>1803.9999999999998</v>
      </c>
      <c r="O13" s="23">
        <f t="shared" si="6"/>
        <v>1.5420384996751817E-2</v>
      </c>
      <c r="P13" s="57">
        <v>1143.9999999999995</v>
      </c>
      <c r="Q13" s="23">
        <f t="shared" si="7"/>
        <v>1.5201041749714298E-2</v>
      </c>
      <c r="R13" s="57">
        <v>2798.9999999999995</v>
      </c>
      <c r="S13" s="23">
        <f t="shared" si="8"/>
        <v>3.5281216124234259E-2</v>
      </c>
      <c r="T13" s="57">
        <v>1914.0000000000002</v>
      </c>
      <c r="U13" s="23">
        <f t="shared" si="9"/>
        <v>1.7190587389976655E-2</v>
      </c>
      <c r="V13" s="57">
        <v>41</v>
      </c>
      <c r="W13" s="23">
        <f t="shared" si="10"/>
        <v>1.0768192335673484E-4</v>
      </c>
      <c r="X13" s="57">
        <v>56</v>
      </c>
      <c r="Y13" s="23">
        <f t="shared" si="11"/>
        <v>1.013574660633485E-2</v>
      </c>
      <c r="Z13" s="57">
        <v>1890.9999999999991</v>
      </c>
      <c r="AA13" s="23">
        <f t="shared" si="12"/>
        <v>1.3388558482016408E-2</v>
      </c>
    </row>
    <row r="14" spans="1:27" x14ac:dyDescent="0.2">
      <c r="A14" s="63" t="s">
        <v>3</v>
      </c>
      <c r="B14" s="46">
        <f>SUM(B4:B13)</f>
        <v>994546.0000000007</v>
      </c>
      <c r="C14" s="90">
        <f t="shared" si="0"/>
        <v>1</v>
      </c>
      <c r="D14" s="46">
        <f>SUM(D4:D13)</f>
        <v>153411.99999999974</v>
      </c>
      <c r="E14" s="90">
        <f t="shared" si="1"/>
        <v>1</v>
      </c>
      <c r="F14" s="46">
        <f>SUM(F4:F13)</f>
        <v>62380.000000000124</v>
      </c>
      <c r="G14" s="90">
        <f t="shared" si="2"/>
        <v>1</v>
      </c>
      <c r="H14" s="46">
        <f>SUM(H4:H13)</f>
        <v>10275.999999999987</v>
      </c>
      <c r="I14" s="90">
        <f t="shared" si="3"/>
        <v>1</v>
      </c>
      <c r="J14" s="46">
        <f>SUM(J4:J13)</f>
        <v>530073.99999999953</v>
      </c>
      <c r="K14" s="90">
        <f t="shared" si="4"/>
        <v>1</v>
      </c>
      <c r="L14" s="46">
        <f>SUM(L4:L13)</f>
        <v>779466.00000000023</v>
      </c>
      <c r="M14" s="90">
        <f t="shared" si="5"/>
        <v>1</v>
      </c>
      <c r="N14" s="46">
        <f>SUM(N4:N13)</f>
        <v>116987.99999999988</v>
      </c>
      <c r="O14" s="90">
        <f t="shared" si="6"/>
        <v>1</v>
      </c>
      <c r="P14" s="46">
        <f>SUM(P4:P13)</f>
        <v>75258.000000000058</v>
      </c>
      <c r="Q14" s="90">
        <f t="shared" si="7"/>
        <v>1</v>
      </c>
      <c r="R14" s="46">
        <f>SUM(R4:R13)</f>
        <v>79333.999999999971</v>
      </c>
      <c r="S14" s="90">
        <f t="shared" si="8"/>
        <v>1</v>
      </c>
      <c r="T14" s="46">
        <f>SUM(T4:T13)</f>
        <v>111339.99999999996</v>
      </c>
      <c r="U14" s="90">
        <f t="shared" si="9"/>
        <v>1</v>
      </c>
      <c r="V14" s="46">
        <f>SUM(V4:V13)</f>
        <v>380750.99999999866</v>
      </c>
      <c r="W14" s="90">
        <f t="shared" si="10"/>
        <v>1</v>
      </c>
      <c r="X14" s="46">
        <f>SUM(X4:X13)</f>
        <v>5524.9999999999955</v>
      </c>
      <c r="Y14" s="90">
        <f t="shared" si="11"/>
        <v>1</v>
      </c>
      <c r="Z14" s="46">
        <f>SUM(Z4:Z13)</f>
        <v>141240.00000000012</v>
      </c>
      <c r="AA14" s="90">
        <f t="shared" si="12"/>
        <v>1</v>
      </c>
    </row>
    <row r="15" spans="1:27" x14ac:dyDescent="0.2">
      <c r="C15" s="1"/>
      <c r="E15" s="1"/>
      <c r="G15" s="1"/>
      <c r="I15" s="1"/>
      <c r="K15" s="1"/>
      <c r="M15" s="1"/>
      <c r="O15" s="1"/>
      <c r="Q15" s="1"/>
      <c r="S15" s="1"/>
      <c r="U15" s="1"/>
      <c r="W15" s="1"/>
      <c r="Y15" s="1"/>
      <c r="AA15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D14" sqref="D14"/>
    </sheetView>
  </sheetViews>
  <sheetFormatPr defaultRowHeight="12.75" x14ac:dyDescent="0.2"/>
  <cols>
    <col min="1" max="1" width="27.85546875" customWidth="1"/>
    <col min="2" max="3" width="16.28515625" customWidth="1"/>
  </cols>
  <sheetData>
    <row r="1" spans="1:3" ht="27" customHeight="1" x14ac:dyDescent="0.2">
      <c r="A1" s="132" t="s">
        <v>188</v>
      </c>
      <c r="B1" s="132"/>
      <c r="C1" s="132"/>
    </row>
    <row r="2" spans="1:3" x14ac:dyDescent="0.2">
      <c r="A2" s="47" t="s">
        <v>66</v>
      </c>
      <c r="B2" s="65" t="s">
        <v>68</v>
      </c>
      <c r="C2" s="64" t="s">
        <v>187</v>
      </c>
    </row>
    <row r="3" spans="1:3" x14ac:dyDescent="0.2">
      <c r="A3" s="150" t="s">
        <v>93</v>
      </c>
      <c r="B3" s="91">
        <v>608456</v>
      </c>
      <c r="C3" s="113">
        <f>B3/B$13</f>
        <v>0.61179271748114217</v>
      </c>
    </row>
    <row r="4" spans="1:3" x14ac:dyDescent="0.2">
      <c r="A4" s="150" t="s">
        <v>152</v>
      </c>
      <c r="B4" s="91">
        <v>886</v>
      </c>
      <c r="C4" s="113">
        <f>B4/B$13</f>
        <v>8.9085874358752642E-4</v>
      </c>
    </row>
    <row r="5" spans="1:3" x14ac:dyDescent="0.2">
      <c r="A5" s="150" t="s">
        <v>94</v>
      </c>
      <c r="B5" s="91">
        <v>177200</v>
      </c>
      <c r="C5" s="113">
        <f>B5/B$13</f>
        <v>0.17817174871750527</v>
      </c>
    </row>
    <row r="6" spans="1:3" x14ac:dyDescent="0.2">
      <c r="A6" s="150" t="s">
        <v>151</v>
      </c>
      <c r="B6" s="91">
        <v>1668</v>
      </c>
      <c r="C6" s="113">
        <f>B6/B$13</f>
        <v>1.6771471606139886E-3</v>
      </c>
    </row>
    <row r="7" spans="1:3" x14ac:dyDescent="0.2">
      <c r="A7" s="150" t="s">
        <v>95</v>
      </c>
      <c r="B7" s="91">
        <v>1558</v>
      </c>
      <c r="C7" s="113">
        <f>B7/B$13</f>
        <v>1.5665439305974787E-3</v>
      </c>
    </row>
    <row r="8" spans="1:3" x14ac:dyDescent="0.2">
      <c r="A8" s="150" t="s">
        <v>96</v>
      </c>
      <c r="B8" s="91">
        <v>3660</v>
      </c>
      <c r="C8" s="113">
        <f>B8/B$13</f>
        <v>3.6800711078220616E-3</v>
      </c>
    </row>
    <row r="9" spans="1:3" x14ac:dyDescent="0.2">
      <c r="A9" s="150" t="s">
        <v>157</v>
      </c>
      <c r="B9" s="91">
        <v>52365</v>
      </c>
      <c r="C9" s="113">
        <f>B9/B$13</f>
        <v>5.2652164907404986E-2</v>
      </c>
    </row>
    <row r="10" spans="1:3" x14ac:dyDescent="0.2">
      <c r="A10" s="150" t="s">
        <v>170</v>
      </c>
      <c r="B10" s="112">
        <v>18</v>
      </c>
      <c r="C10" s="113">
        <f>B10/B$13</f>
        <v>1.8098710366338007E-5</v>
      </c>
    </row>
    <row r="11" spans="1:3" x14ac:dyDescent="0.2">
      <c r="A11" s="150" t="s">
        <v>158</v>
      </c>
      <c r="B11" s="91">
        <v>134575</v>
      </c>
      <c r="C11" s="113">
        <f>B11/B$13</f>
        <v>0.13531299708610764</v>
      </c>
    </row>
    <row r="12" spans="1:3" x14ac:dyDescent="0.2">
      <c r="A12" s="150" t="s">
        <v>159</v>
      </c>
      <c r="B12" s="91">
        <v>14160</v>
      </c>
      <c r="C12" s="113">
        <f>B12/B$13</f>
        <v>1.4237652154852566E-2</v>
      </c>
    </row>
    <row r="13" spans="1:3" x14ac:dyDescent="0.2">
      <c r="A13" s="35" t="s">
        <v>161</v>
      </c>
      <c r="B13" s="66">
        <v>994546</v>
      </c>
      <c r="C13" s="114">
        <f>B13/B$13</f>
        <v>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5"/>
  <sheetViews>
    <sheetView zoomScaleNormal="100" zoomScaleSheetLayoutView="130" workbookViewId="0">
      <selection activeCell="C36" sqref="C36"/>
    </sheetView>
  </sheetViews>
  <sheetFormatPr defaultRowHeight="12.75" x14ac:dyDescent="0.2"/>
  <cols>
    <col min="1" max="1" width="32.140625" customWidth="1"/>
    <col min="2" max="2" width="16.5703125" style="21" customWidth="1"/>
    <col min="3" max="5" width="9.140625" customWidth="1"/>
  </cols>
  <sheetData>
    <row r="1" spans="1:4" ht="38.25" customHeight="1" x14ac:dyDescent="0.2">
      <c r="A1" s="123" t="s">
        <v>180</v>
      </c>
      <c r="B1" s="123"/>
    </row>
    <row r="2" spans="1:4" x14ac:dyDescent="0.2">
      <c r="A2" s="39" t="s">
        <v>22</v>
      </c>
      <c r="B2" s="41" t="s">
        <v>23</v>
      </c>
    </row>
    <row r="3" spans="1:4" x14ac:dyDescent="0.2">
      <c r="A3" s="2" t="s">
        <v>24</v>
      </c>
      <c r="B3" s="58">
        <v>761308</v>
      </c>
    </row>
    <row r="4" spans="1:4" x14ac:dyDescent="0.2">
      <c r="A4" s="15" t="s">
        <v>111</v>
      </c>
      <c r="B4" s="58">
        <v>2867477</v>
      </c>
    </row>
    <row r="5" spans="1:4" x14ac:dyDescent="0.2">
      <c r="A5" s="124" t="s">
        <v>181</v>
      </c>
      <c r="B5" s="124"/>
      <c r="D5" s="21"/>
    </row>
    <row r="6" spans="1:4" x14ac:dyDescent="0.2">
      <c r="A6" s="2" t="s">
        <v>25</v>
      </c>
      <c r="B6" s="58">
        <v>84647</v>
      </c>
    </row>
    <row r="7" spans="1:4" x14ac:dyDescent="0.2">
      <c r="A7" s="2" t="s">
        <v>26</v>
      </c>
      <c r="B7" s="58">
        <v>836623</v>
      </c>
    </row>
    <row r="8" spans="1:4" x14ac:dyDescent="0.2">
      <c r="A8" s="2" t="s">
        <v>27</v>
      </c>
      <c r="B8" s="58">
        <v>134242</v>
      </c>
    </row>
    <row r="9" spans="1:4" x14ac:dyDescent="0.2">
      <c r="A9" s="124" t="s">
        <v>182</v>
      </c>
      <c r="B9" s="124"/>
    </row>
    <row r="10" spans="1:4" x14ac:dyDescent="0.2">
      <c r="A10" s="2" t="s">
        <v>25</v>
      </c>
      <c r="B10" s="58">
        <v>42876</v>
      </c>
    </row>
    <row r="11" spans="1:4" x14ac:dyDescent="0.2">
      <c r="A11" s="2" t="s">
        <v>26</v>
      </c>
      <c r="B11" s="58">
        <v>679063</v>
      </c>
    </row>
    <row r="12" spans="1:4" x14ac:dyDescent="0.2">
      <c r="A12" s="2" t="s">
        <v>27</v>
      </c>
      <c r="B12" s="58">
        <v>320264</v>
      </c>
    </row>
    <row r="13" spans="1:4" x14ac:dyDescent="0.2">
      <c r="A13" s="125" t="s">
        <v>28</v>
      </c>
      <c r="B13" s="133"/>
      <c r="D13" s="21"/>
    </row>
    <row r="14" spans="1:4" x14ac:dyDescent="0.2">
      <c r="A14" s="2" t="s">
        <v>29</v>
      </c>
      <c r="B14" s="58">
        <v>52824</v>
      </c>
    </row>
    <row r="15" spans="1:4" x14ac:dyDescent="0.2">
      <c r="A15" s="2" t="s">
        <v>26</v>
      </c>
      <c r="B15" s="58">
        <v>1005118</v>
      </c>
    </row>
    <row r="16" spans="1:4" x14ac:dyDescent="0.2">
      <c r="A16" s="2" t="s">
        <v>27</v>
      </c>
      <c r="B16" s="58">
        <v>90531</v>
      </c>
    </row>
    <row r="17" spans="1:4" x14ac:dyDescent="0.2">
      <c r="A17" s="124" t="s">
        <v>30</v>
      </c>
      <c r="B17" s="124"/>
      <c r="D17" s="21"/>
    </row>
    <row r="18" spans="1:4" x14ac:dyDescent="0.2">
      <c r="A18" s="2" t="s">
        <v>29</v>
      </c>
      <c r="B18" s="58">
        <v>7132</v>
      </c>
    </row>
    <row r="19" spans="1:4" x14ac:dyDescent="0.2">
      <c r="A19" s="2" t="s">
        <v>26</v>
      </c>
      <c r="B19" s="58">
        <v>123296</v>
      </c>
    </row>
    <row r="20" spans="1:4" x14ac:dyDescent="0.2">
      <c r="A20" s="2" t="s">
        <v>27</v>
      </c>
      <c r="B20" s="58">
        <v>13752</v>
      </c>
    </row>
    <row r="21" spans="1:4" x14ac:dyDescent="0.2">
      <c r="A21" s="124" t="s">
        <v>31</v>
      </c>
      <c r="B21" s="124"/>
      <c r="D21" s="21"/>
    </row>
    <row r="22" spans="1:4" ht="25.5" x14ac:dyDescent="0.2">
      <c r="A22" s="49" t="s">
        <v>162</v>
      </c>
      <c r="B22" s="58">
        <v>7615</v>
      </c>
    </row>
    <row r="23" spans="1:4" x14ac:dyDescent="0.2">
      <c r="A23" s="48" t="s">
        <v>163</v>
      </c>
      <c r="B23" s="58">
        <v>4252</v>
      </c>
    </row>
    <row r="24" spans="1:4" ht="25.5" x14ac:dyDescent="0.2">
      <c r="A24" s="49" t="s">
        <v>164</v>
      </c>
      <c r="B24" s="58">
        <v>7376</v>
      </c>
    </row>
    <row r="25" spans="1:4" x14ac:dyDescent="0.2">
      <c r="A25" s="48" t="s">
        <v>112</v>
      </c>
      <c r="B25" s="58">
        <v>5082</v>
      </c>
    </row>
    <row r="26" spans="1:4" x14ac:dyDescent="0.2">
      <c r="A26" s="48" t="s">
        <v>165</v>
      </c>
      <c r="B26" s="58">
        <v>16127</v>
      </c>
    </row>
    <row r="27" spans="1:4" x14ac:dyDescent="0.2">
      <c r="A27" s="48" t="s">
        <v>32</v>
      </c>
      <c r="B27" s="58">
        <v>5808</v>
      </c>
    </row>
    <row r="28" spans="1:4" x14ac:dyDescent="0.2">
      <c r="A28" s="48" t="s">
        <v>33</v>
      </c>
      <c r="B28" s="58">
        <v>6536</v>
      </c>
    </row>
    <row r="29" spans="1:4" x14ac:dyDescent="0.2">
      <c r="A29" s="48" t="s">
        <v>166</v>
      </c>
      <c r="B29" s="58">
        <v>11165</v>
      </c>
    </row>
    <row r="30" spans="1:4" x14ac:dyDescent="0.2">
      <c r="A30" s="124" t="s">
        <v>34</v>
      </c>
      <c r="B30" s="124"/>
      <c r="D30" s="21"/>
    </row>
    <row r="31" spans="1:4" x14ac:dyDescent="0.2">
      <c r="A31" s="2" t="s">
        <v>29</v>
      </c>
      <c r="B31" s="58">
        <v>133652</v>
      </c>
    </row>
    <row r="32" spans="1:4" x14ac:dyDescent="0.2">
      <c r="A32" s="2" t="s">
        <v>26</v>
      </c>
      <c r="B32" s="58">
        <v>223377</v>
      </c>
    </row>
    <row r="33" spans="1:2" x14ac:dyDescent="0.2">
      <c r="A33" s="2" t="s">
        <v>27</v>
      </c>
      <c r="B33" s="58">
        <v>202519</v>
      </c>
    </row>
    <row r="34" spans="1:2" x14ac:dyDescent="0.2">
      <c r="A34" s="2" t="s">
        <v>35</v>
      </c>
      <c r="B34" s="58">
        <v>8845</v>
      </c>
    </row>
    <row r="35" spans="1:2" x14ac:dyDescent="0.2">
      <c r="A35" s="2" t="s">
        <v>36</v>
      </c>
      <c r="B35" s="58">
        <v>11036</v>
      </c>
    </row>
  </sheetData>
  <mergeCells count="7">
    <mergeCell ref="A1:B1"/>
    <mergeCell ref="A30:B30"/>
    <mergeCell ref="A5:B5"/>
    <mergeCell ref="A13:B13"/>
    <mergeCell ref="A17:B17"/>
    <mergeCell ref="A21:B21"/>
    <mergeCell ref="A9:B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workbookViewId="0">
      <selection activeCell="N24" sqref="N24"/>
    </sheetView>
  </sheetViews>
  <sheetFormatPr defaultRowHeight="12.75" x14ac:dyDescent="0.2"/>
  <cols>
    <col min="1" max="1" width="23.42578125" customWidth="1"/>
    <col min="2" max="13" width="12.5703125" customWidth="1"/>
  </cols>
  <sheetData>
    <row r="1" spans="1:13" ht="21.75" customHeight="1" x14ac:dyDescent="0.2">
      <c r="A1" s="134" t="s">
        <v>189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5.5" x14ac:dyDescent="0.2">
      <c r="A2" s="107" t="s">
        <v>1</v>
      </c>
      <c r="B2" s="115" t="s">
        <v>97</v>
      </c>
      <c r="C2" s="115" t="s">
        <v>98</v>
      </c>
      <c r="D2" s="116" t="s">
        <v>99</v>
      </c>
      <c r="E2" s="115" t="s">
        <v>105</v>
      </c>
      <c r="F2" s="115" t="s">
        <v>106</v>
      </c>
      <c r="G2" s="115" t="s">
        <v>107</v>
      </c>
      <c r="H2" s="115" t="s">
        <v>101</v>
      </c>
      <c r="I2" s="115" t="s">
        <v>102</v>
      </c>
      <c r="J2" s="115" t="s">
        <v>100</v>
      </c>
      <c r="K2" s="115" t="s">
        <v>103</v>
      </c>
      <c r="L2" s="115" t="s">
        <v>104</v>
      </c>
      <c r="M2" s="115" t="s">
        <v>4</v>
      </c>
    </row>
    <row r="3" spans="1:13" x14ac:dyDescent="0.2">
      <c r="A3" s="117" t="s">
        <v>46</v>
      </c>
      <c r="B3" s="50">
        <v>728</v>
      </c>
      <c r="C3" s="50">
        <v>806.00000000000034</v>
      </c>
      <c r="D3" s="53">
        <f t="shared" ref="D3:D22" si="0">B3+C3</f>
        <v>1534.0000000000005</v>
      </c>
      <c r="E3" s="50">
        <v>2053.0000000000005</v>
      </c>
      <c r="F3" s="50">
        <v>1700.0000000000002</v>
      </c>
      <c r="G3" s="53">
        <f t="shared" ref="G3:G22" si="1">E3+F3</f>
        <v>3753.0000000000009</v>
      </c>
      <c r="H3" s="50">
        <v>160.00000000000003</v>
      </c>
      <c r="I3" s="50">
        <v>270.99999999999989</v>
      </c>
      <c r="J3" s="54">
        <f t="shared" ref="J3:J22" si="2">H3+I3</f>
        <v>430.99999999999989</v>
      </c>
      <c r="K3" s="54">
        <f t="shared" ref="K3:L18" si="3">B3+E3+H3</f>
        <v>2941.0000000000005</v>
      </c>
      <c r="L3" s="54">
        <f t="shared" si="3"/>
        <v>2777.0000000000005</v>
      </c>
      <c r="M3" s="54">
        <f t="shared" ref="M3:M22" si="4">K3+L3</f>
        <v>5718.0000000000009</v>
      </c>
    </row>
    <row r="4" spans="1:13" s="84" customFormat="1" x14ac:dyDescent="0.2">
      <c r="A4" s="117" t="s">
        <v>10</v>
      </c>
      <c r="B4" s="50">
        <v>208.00000000000006</v>
      </c>
      <c r="C4" s="50">
        <v>283.99999999999989</v>
      </c>
      <c r="D4" s="53">
        <f t="shared" si="0"/>
        <v>491.99999999999994</v>
      </c>
      <c r="E4" s="50">
        <v>610.99999999999977</v>
      </c>
      <c r="F4" s="50">
        <v>529</v>
      </c>
      <c r="G4" s="53">
        <f t="shared" si="1"/>
        <v>1139.9999999999998</v>
      </c>
      <c r="H4" s="50">
        <v>112</v>
      </c>
      <c r="I4" s="50">
        <v>227</v>
      </c>
      <c r="J4" s="54">
        <f t="shared" si="2"/>
        <v>339</v>
      </c>
      <c r="K4" s="54">
        <f t="shared" si="3"/>
        <v>930.99999999999977</v>
      </c>
      <c r="L4" s="54">
        <f t="shared" si="3"/>
        <v>1040</v>
      </c>
      <c r="M4" s="54">
        <f t="shared" si="4"/>
        <v>1970.9999999999998</v>
      </c>
    </row>
    <row r="5" spans="1:13" s="84" customFormat="1" x14ac:dyDescent="0.2">
      <c r="A5" s="117" t="s">
        <v>15</v>
      </c>
      <c r="B5" s="50">
        <v>256</v>
      </c>
      <c r="C5" s="50">
        <v>319.99999999999989</v>
      </c>
      <c r="D5" s="53">
        <f t="shared" si="0"/>
        <v>575.99999999999989</v>
      </c>
      <c r="E5" s="50">
        <v>1062.9999999999995</v>
      </c>
      <c r="F5" s="50">
        <v>978</v>
      </c>
      <c r="G5" s="53">
        <f t="shared" si="1"/>
        <v>2040.9999999999995</v>
      </c>
      <c r="H5" s="50">
        <v>155.00000000000003</v>
      </c>
      <c r="I5" s="50">
        <v>275</v>
      </c>
      <c r="J5" s="54">
        <f t="shared" si="2"/>
        <v>430</v>
      </c>
      <c r="K5" s="54">
        <f t="shared" si="3"/>
        <v>1473.9999999999995</v>
      </c>
      <c r="L5" s="54">
        <f t="shared" si="3"/>
        <v>1573</v>
      </c>
      <c r="M5" s="54">
        <f t="shared" si="4"/>
        <v>3046.9999999999995</v>
      </c>
    </row>
    <row r="6" spans="1:13" s="84" customFormat="1" x14ac:dyDescent="0.2">
      <c r="A6" s="117" t="s">
        <v>16</v>
      </c>
      <c r="B6" s="50">
        <v>1111.0000000000005</v>
      </c>
      <c r="C6" s="50">
        <v>1156</v>
      </c>
      <c r="D6" s="53">
        <f t="shared" si="0"/>
        <v>2267.0000000000005</v>
      </c>
      <c r="E6" s="50">
        <v>3425.0000000000005</v>
      </c>
      <c r="F6" s="50">
        <v>3187.0000000000014</v>
      </c>
      <c r="G6" s="53">
        <f t="shared" si="1"/>
        <v>6612.0000000000018</v>
      </c>
      <c r="H6" s="50">
        <v>177.00000000000003</v>
      </c>
      <c r="I6" s="50">
        <v>247</v>
      </c>
      <c r="J6" s="54">
        <f t="shared" si="2"/>
        <v>424</v>
      </c>
      <c r="K6" s="54">
        <f t="shared" si="3"/>
        <v>4713.0000000000009</v>
      </c>
      <c r="L6" s="54">
        <f t="shared" si="3"/>
        <v>4590.0000000000018</v>
      </c>
      <c r="M6" s="54">
        <f t="shared" si="4"/>
        <v>9303.0000000000036</v>
      </c>
    </row>
    <row r="7" spans="1:13" s="84" customFormat="1" x14ac:dyDescent="0.2">
      <c r="A7" s="117" t="s">
        <v>160</v>
      </c>
      <c r="B7" s="50">
        <v>1621.0000000000005</v>
      </c>
      <c r="C7" s="50">
        <v>1824.9999999999991</v>
      </c>
      <c r="D7" s="53">
        <f t="shared" si="0"/>
        <v>3445.9999999999995</v>
      </c>
      <c r="E7" s="50">
        <v>3597.9999999999982</v>
      </c>
      <c r="F7" s="50">
        <v>3557.9999999999964</v>
      </c>
      <c r="G7" s="53">
        <f t="shared" si="1"/>
        <v>7155.9999999999945</v>
      </c>
      <c r="H7" s="50">
        <v>803.99999999999977</v>
      </c>
      <c r="I7" s="50">
        <v>1218</v>
      </c>
      <c r="J7" s="54">
        <f t="shared" si="2"/>
        <v>2021.9999999999998</v>
      </c>
      <c r="K7" s="54">
        <f t="shared" si="3"/>
        <v>6022.9999999999982</v>
      </c>
      <c r="L7" s="54">
        <f t="shared" si="3"/>
        <v>6600.9999999999955</v>
      </c>
      <c r="M7" s="54">
        <f t="shared" si="4"/>
        <v>12623.999999999993</v>
      </c>
    </row>
    <row r="8" spans="1:13" s="84" customFormat="1" x14ac:dyDescent="0.2">
      <c r="A8" s="118" t="s">
        <v>154</v>
      </c>
      <c r="B8" s="50">
        <v>516.00000000000023</v>
      </c>
      <c r="C8" s="50">
        <v>662</v>
      </c>
      <c r="D8" s="53">
        <f t="shared" si="0"/>
        <v>1178.0000000000002</v>
      </c>
      <c r="E8" s="50">
        <v>1292.0000000000007</v>
      </c>
      <c r="F8" s="50">
        <v>1344</v>
      </c>
      <c r="G8" s="53">
        <f t="shared" si="1"/>
        <v>2636.0000000000009</v>
      </c>
      <c r="H8" s="50">
        <v>186</v>
      </c>
      <c r="I8" s="50">
        <v>342</v>
      </c>
      <c r="J8" s="54">
        <f t="shared" si="2"/>
        <v>528</v>
      </c>
      <c r="K8" s="54">
        <f t="shared" si="3"/>
        <v>1994.0000000000009</v>
      </c>
      <c r="L8" s="54">
        <f t="shared" si="3"/>
        <v>2348</v>
      </c>
      <c r="M8" s="54">
        <f t="shared" si="4"/>
        <v>4342.0000000000009</v>
      </c>
    </row>
    <row r="9" spans="1:13" s="84" customFormat="1" x14ac:dyDescent="0.2">
      <c r="A9" s="118" t="s">
        <v>8</v>
      </c>
      <c r="B9" s="50">
        <v>407</v>
      </c>
      <c r="C9" s="50">
        <v>480</v>
      </c>
      <c r="D9" s="53">
        <f t="shared" si="0"/>
        <v>887</v>
      </c>
      <c r="E9" s="50">
        <v>1614.0000000000009</v>
      </c>
      <c r="F9" s="50">
        <v>1455.0000000000002</v>
      </c>
      <c r="G9" s="53">
        <f t="shared" si="1"/>
        <v>3069.0000000000009</v>
      </c>
      <c r="H9" s="50">
        <v>216.00000000000003</v>
      </c>
      <c r="I9" s="50">
        <v>346.00000000000011</v>
      </c>
      <c r="J9" s="54">
        <f t="shared" si="2"/>
        <v>562.00000000000011</v>
      </c>
      <c r="K9" s="54">
        <f t="shared" si="3"/>
        <v>2237.0000000000009</v>
      </c>
      <c r="L9" s="54">
        <f t="shared" si="3"/>
        <v>2281.0000000000005</v>
      </c>
      <c r="M9" s="54">
        <f t="shared" si="4"/>
        <v>4518.0000000000018</v>
      </c>
    </row>
    <row r="10" spans="1:13" s="84" customFormat="1" x14ac:dyDescent="0.2">
      <c r="A10" s="117" t="s">
        <v>5</v>
      </c>
      <c r="B10" s="50">
        <v>913</v>
      </c>
      <c r="C10" s="50">
        <v>695</v>
      </c>
      <c r="D10" s="53">
        <f t="shared" si="0"/>
        <v>1608</v>
      </c>
      <c r="E10" s="50">
        <v>1376</v>
      </c>
      <c r="F10" s="50">
        <v>1234</v>
      </c>
      <c r="G10" s="53">
        <f t="shared" si="1"/>
        <v>2610</v>
      </c>
      <c r="H10" s="50">
        <v>287.00000000000006</v>
      </c>
      <c r="I10" s="50">
        <v>458.00000000000006</v>
      </c>
      <c r="J10" s="54">
        <f t="shared" si="2"/>
        <v>745.00000000000011</v>
      </c>
      <c r="K10" s="54">
        <f t="shared" si="3"/>
        <v>2576</v>
      </c>
      <c r="L10" s="54">
        <f t="shared" si="3"/>
        <v>2387</v>
      </c>
      <c r="M10" s="54">
        <f t="shared" si="4"/>
        <v>4963</v>
      </c>
    </row>
    <row r="11" spans="1:13" s="84" customFormat="1" x14ac:dyDescent="0.2">
      <c r="A11" s="117" t="s">
        <v>12</v>
      </c>
      <c r="B11" s="50">
        <v>658</v>
      </c>
      <c r="C11" s="50">
        <v>589.00000000000011</v>
      </c>
      <c r="D11" s="53">
        <f t="shared" si="0"/>
        <v>1247</v>
      </c>
      <c r="E11" s="50">
        <v>1320.9999999999998</v>
      </c>
      <c r="F11" s="50">
        <v>1293</v>
      </c>
      <c r="G11" s="53">
        <f t="shared" si="1"/>
        <v>2614</v>
      </c>
      <c r="H11" s="50">
        <v>250.00000000000009</v>
      </c>
      <c r="I11" s="50">
        <v>397.99999999999989</v>
      </c>
      <c r="J11" s="54">
        <f t="shared" si="2"/>
        <v>648</v>
      </c>
      <c r="K11" s="54">
        <f t="shared" si="3"/>
        <v>2229</v>
      </c>
      <c r="L11" s="54">
        <f t="shared" si="3"/>
        <v>2280</v>
      </c>
      <c r="M11" s="54">
        <f t="shared" si="4"/>
        <v>4509</v>
      </c>
    </row>
    <row r="12" spans="1:13" s="84" customFormat="1" x14ac:dyDescent="0.2">
      <c r="A12" s="117" t="s">
        <v>17</v>
      </c>
      <c r="B12" s="50">
        <v>608.99999999999977</v>
      </c>
      <c r="C12" s="50">
        <v>681.00000000000034</v>
      </c>
      <c r="D12" s="53">
        <f t="shared" si="0"/>
        <v>1290</v>
      </c>
      <c r="E12" s="50">
        <v>313</v>
      </c>
      <c r="F12" s="50">
        <v>304.00000000000006</v>
      </c>
      <c r="G12" s="53">
        <f t="shared" si="1"/>
        <v>617</v>
      </c>
      <c r="H12" s="50">
        <v>91</v>
      </c>
      <c r="I12" s="50">
        <v>165.00000000000003</v>
      </c>
      <c r="J12" s="54">
        <f t="shared" si="2"/>
        <v>256</v>
      </c>
      <c r="K12" s="54">
        <f t="shared" si="3"/>
        <v>1012.9999999999998</v>
      </c>
      <c r="L12" s="54">
        <f t="shared" si="3"/>
        <v>1150.0000000000005</v>
      </c>
      <c r="M12" s="54">
        <f t="shared" si="4"/>
        <v>2163</v>
      </c>
    </row>
    <row r="13" spans="1:13" s="84" customFormat="1" x14ac:dyDescent="0.2">
      <c r="A13" s="117" t="s">
        <v>14</v>
      </c>
      <c r="B13" s="50">
        <v>883</v>
      </c>
      <c r="C13" s="50">
        <v>929.00000000000023</v>
      </c>
      <c r="D13" s="53">
        <f t="shared" si="0"/>
        <v>1812.0000000000002</v>
      </c>
      <c r="E13" s="50">
        <v>1474</v>
      </c>
      <c r="F13" s="50">
        <v>1386</v>
      </c>
      <c r="G13" s="53">
        <f t="shared" si="1"/>
        <v>2860</v>
      </c>
      <c r="H13" s="50">
        <v>100</v>
      </c>
      <c r="I13" s="50">
        <v>158</v>
      </c>
      <c r="J13" s="54">
        <f t="shared" si="2"/>
        <v>258</v>
      </c>
      <c r="K13" s="54">
        <f t="shared" si="3"/>
        <v>2457</v>
      </c>
      <c r="L13" s="54">
        <f t="shared" si="3"/>
        <v>2473</v>
      </c>
      <c r="M13" s="54">
        <f t="shared" si="4"/>
        <v>4930</v>
      </c>
    </row>
    <row r="14" spans="1:13" s="84" customFormat="1" x14ac:dyDescent="0.2">
      <c r="A14" s="117" t="s">
        <v>52</v>
      </c>
      <c r="B14" s="50">
        <v>451</v>
      </c>
      <c r="C14" s="50">
        <v>495.00000000000011</v>
      </c>
      <c r="D14" s="53">
        <f t="shared" si="0"/>
        <v>946.00000000000011</v>
      </c>
      <c r="E14" s="50">
        <v>1230.9999999999998</v>
      </c>
      <c r="F14" s="50">
        <v>1200.9999999999998</v>
      </c>
      <c r="G14" s="53">
        <f t="shared" si="1"/>
        <v>2431.9999999999995</v>
      </c>
      <c r="H14" s="50">
        <v>160</v>
      </c>
      <c r="I14" s="50">
        <v>266.00000000000006</v>
      </c>
      <c r="J14" s="54">
        <f t="shared" si="2"/>
        <v>426.00000000000006</v>
      </c>
      <c r="K14" s="54">
        <f t="shared" si="3"/>
        <v>1841.9999999999998</v>
      </c>
      <c r="L14" s="54">
        <f t="shared" si="3"/>
        <v>1962</v>
      </c>
      <c r="M14" s="54">
        <f t="shared" si="4"/>
        <v>3804</v>
      </c>
    </row>
    <row r="15" spans="1:13" s="84" customFormat="1" x14ac:dyDescent="0.2">
      <c r="A15" s="117" t="s">
        <v>18</v>
      </c>
      <c r="B15" s="50">
        <v>149</v>
      </c>
      <c r="C15" s="50">
        <v>108</v>
      </c>
      <c r="D15" s="53">
        <f t="shared" si="0"/>
        <v>257</v>
      </c>
      <c r="E15" s="50">
        <v>417</v>
      </c>
      <c r="F15" s="50">
        <v>401.00000000000006</v>
      </c>
      <c r="G15" s="53">
        <f t="shared" si="1"/>
        <v>818</v>
      </c>
      <c r="H15" s="50">
        <v>85</v>
      </c>
      <c r="I15" s="50">
        <v>115</v>
      </c>
      <c r="J15" s="54">
        <f t="shared" si="2"/>
        <v>200</v>
      </c>
      <c r="K15" s="54">
        <f t="shared" si="3"/>
        <v>651</v>
      </c>
      <c r="L15" s="54">
        <f t="shared" si="3"/>
        <v>624</v>
      </c>
      <c r="M15" s="54">
        <f t="shared" si="4"/>
        <v>1275</v>
      </c>
    </row>
    <row r="16" spans="1:13" s="84" customFormat="1" x14ac:dyDescent="0.2">
      <c r="A16" s="117" t="s">
        <v>20</v>
      </c>
      <c r="B16" s="50">
        <v>1455.9999999999995</v>
      </c>
      <c r="C16" s="50">
        <v>1208.9999999999995</v>
      </c>
      <c r="D16" s="53">
        <f t="shared" si="0"/>
        <v>2664.9999999999991</v>
      </c>
      <c r="E16" s="50">
        <v>3796.9999999999995</v>
      </c>
      <c r="F16" s="50">
        <v>3404.0000000000009</v>
      </c>
      <c r="G16" s="53">
        <f t="shared" si="1"/>
        <v>7201</v>
      </c>
      <c r="H16" s="50">
        <v>167.00000000000003</v>
      </c>
      <c r="I16" s="50">
        <v>229.99999999999991</v>
      </c>
      <c r="J16" s="54">
        <f t="shared" si="2"/>
        <v>396.99999999999994</v>
      </c>
      <c r="K16" s="54">
        <f t="shared" si="3"/>
        <v>5419.9999999999991</v>
      </c>
      <c r="L16" s="54">
        <f t="shared" si="3"/>
        <v>4843</v>
      </c>
      <c r="M16" s="54">
        <f t="shared" si="4"/>
        <v>10263</v>
      </c>
    </row>
    <row r="17" spans="1:13" s="84" customFormat="1" x14ac:dyDescent="0.2">
      <c r="A17" s="117" t="s">
        <v>11</v>
      </c>
      <c r="B17" s="50">
        <v>603</v>
      </c>
      <c r="C17" s="50">
        <v>447.00000000000006</v>
      </c>
      <c r="D17" s="53">
        <f t="shared" si="0"/>
        <v>1050</v>
      </c>
      <c r="E17" s="50">
        <v>2960.0000000000009</v>
      </c>
      <c r="F17" s="50">
        <v>2603</v>
      </c>
      <c r="G17" s="53">
        <f t="shared" si="1"/>
        <v>5563.0000000000009</v>
      </c>
      <c r="H17" s="50">
        <v>37</v>
      </c>
      <c r="I17" s="50">
        <v>64</v>
      </c>
      <c r="J17" s="54">
        <f t="shared" si="2"/>
        <v>101</v>
      </c>
      <c r="K17" s="54">
        <f t="shared" si="3"/>
        <v>3600.0000000000009</v>
      </c>
      <c r="L17" s="54">
        <f t="shared" si="3"/>
        <v>3114</v>
      </c>
      <c r="M17" s="54">
        <f t="shared" si="4"/>
        <v>6714.0000000000009</v>
      </c>
    </row>
    <row r="18" spans="1:13" s="84" customFormat="1" x14ac:dyDescent="0.2">
      <c r="A18" s="117" t="s">
        <v>13</v>
      </c>
      <c r="B18" s="50">
        <v>435.00000000000011</v>
      </c>
      <c r="C18" s="50">
        <v>579</v>
      </c>
      <c r="D18" s="53">
        <f t="shared" si="0"/>
        <v>1014.0000000000001</v>
      </c>
      <c r="E18" s="50">
        <v>2918.0000000000014</v>
      </c>
      <c r="F18" s="50">
        <v>3048.9999999999986</v>
      </c>
      <c r="G18" s="53">
        <f t="shared" si="1"/>
        <v>5967</v>
      </c>
      <c r="H18" s="50">
        <v>167.00000000000003</v>
      </c>
      <c r="I18" s="50">
        <v>267</v>
      </c>
      <c r="J18" s="54">
        <f t="shared" si="2"/>
        <v>434</v>
      </c>
      <c r="K18" s="54">
        <f t="shared" si="3"/>
        <v>3520.0000000000014</v>
      </c>
      <c r="L18" s="54">
        <f t="shared" si="3"/>
        <v>3894.9999999999986</v>
      </c>
      <c r="M18" s="54">
        <f t="shared" si="4"/>
        <v>7415</v>
      </c>
    </row>
    <row r="19" spans="1:13" s="84" customFormat="1" x14ac:dyDescent="0.2">
      <c r="A19" s="117" t="s">
        <v>48</v>
      </c>
      <c r="B19" s="50">
        <v>263</v>
      </c>
      <c r="C19" s="50">
        <v>227.00000000000006</v>
      </c>
      <c r="D19" s="53">
        <f t="shared" si="0"/>
        <v>490.00000000000006</v>
      </c>
      <c r="E19" s="50">
        <v>758</v>
      </c>
      <c r="F19" s="50">
        <v>607.00000000000011</v>
      </c>
      <c r="G19" s="53">
        <f t="shared" si="1"/>
        <v>1365</v>
      </c>
      <c r="H19" s="50">
        <v>85</v>
      </c>
      <c r="I19" s="50">
        <v>83</v>
      </c>
      <c r="J19" s="54">
        <f t="shared" si="2"/>
        <v>168</v>
      </c>
      <c r="K19" s="54">
        <f t="shared" ref="K19:L22" si="5">B19+E19+H19</f>
        <v>1106</v>
      </c>
      <c r="L19" s="54">
        <f t="shared" si="5"/>
        <v>917.00000000000023</v>
      </c>
      <c r="M19" s="54">
        <f t="shared" si="4"/>
        <v>2023.0000000000002</v>
      </c>
    </row>
    <row r="20" spans="1:13" s="84" customFormat="1" x14ac:dyDescent="0.2">
      <c r="A20" s="117" t="s">
        <v>6</v>
      </c>
      <c r="B20" s="50">
        <v>369</v>
      </c>
      <c r="C20" s="50">
        <v>418.99999999999977</v>
      </c>
      <c r="D20" s="53">
        <f t="shared" si="0"/>
        <v>787.99999999999977</v>
      </c>
      <c r="E20" s="50">
        <v>335</v>
      </c>
      <c r="F20" s="50">
        <v>354</v>
      </c>
      <c r="G20" s="53">
        <f t="shared" si="1"/>
        <v>689</v>
      </c>
      <c r="H20" s="50">
        <v>96.000000000000014</v>
      </c>
      <c r="I20" s="50">
        <v>194</v>
      </c>
      <c r="J20" s="54">
        <f t="shared" si="2"/>
        <v>290</v>
      </c>
      <c r="K20" s="54">
        <f t="shared" si="5"/>
        <v>800</v>
      </c>
      <c r="L20" s="54">
        <f t="shared" si="5"/>
        <v>966.99999999999977</v>
      </c>
      <c r="M20" s="54">
        <f t="shared" si="4"/>
        <v>1766.9999999999998</v>
      </c>
    </row>
    <row r="21" spans="1:13" s="84" customFormat="1" x14ac:dyDescent="0.2">
      <c r="A21" s="117" t="s">
        <v>9</v>
      </c>
      <c r="B21" s="50">
        <v>470</v>
      </c>
      <c r="C21" s="50">
        <v>421</v>
      </c>
      <c r="D21" s="53">
        <f t="shared" si="0"/>
        <v>891</v>
      </c>
      <c r="E21" s="50">
        <v>956.99999999999977</v>
      </c>
      <c r="F21" s="50">
        <v>831</v>
      </c>
      <c r="G21" s="53">
        <f t="shared" si="1"/>
        <v>1787.9999999999998</v>
      </c>
      <c r="H21" s="50">
        <v>157</v>
      </c>
      <c r="I21" s="50">
        <v>199.00000000000009</v>
      </c>
      <c r="J21" s="54">
        <f t="shared" si="2"/>
        <v>356.00000000000011</v>
      </c>
      <c r="K21" s="54">
        <f t="shared" si="5"/>
        <v>1583.9999999999998</v>
      </c>
      <c r="L21" s="54">
        <f t="shared" si="5"/>
        <v>1451</v>
      </c>
      <c r="M21" s="54">
        <f t="shared" si="4"/>
        <v>3035</v>
      </c>
    </row>
    <row r="22" spans="1:13" s="84" customFormat="1" x14ac:dyDescent="0.2">
      <c r="A22" s="117" t="s">
        <v>7</v>
      </c>
      <c r="B22" s="50">
        <v>372</v>
      </c>
      <c r="C22" s="50">
        <v>386.00000000000017</v>
      </c>
      <c r="D22" s="53">
        <f t="shared" si="0"/>
        <v>758.00000000000023</v>
      </c>
      <c r="E22" s="50">
        <v>1163</v>
      </c>
      <c r="F22" s="50">
        <v>1099</v>
      </c>
      <c r="G22" s="53">
        <f t="shared" si="1"/>
        <v>2262</v>
      </c>
      <c r="H22" s="50">
        <v>147.00000000000003</v>
      </c>
      <c r="I22" s="50">
        <v>248</v>
      </c>
      <c r="J22" s="54">
        <f t="shared" si="2"/>
        <v>395</v>
      </c>
      <c r="K22" s="54">
        <f t="shared" si="5"/>
        <v>1682</v>
      </c>
      <c r="L22" s="54">
        <f t="shared" si="5"/>
        <v>1733.0000000000002</v>
      </c>
      <c r="M22" s="54">
        <f t="shared" si="4"/>
        <v>3415</v>
      </c>
    </row>
    <row r="23" spans="1:13" x14ac:dyDescent="0.2">
      <c r="A23" s="119" t="s">
        <v>4</v>
      </c>
      <c r="B23" s="120">
        <f>SUM(B3:B22)</f>
        <v>12478</v>
      </c>
      <c r="C23" s="120">
        <f t="shared" ref="C23:M23" si="6">SUM(C3:C22)</f>
        <v>12718</v>
      </c>
      <c r="D23" s="120">
        <f t="shared" si="6"/>
        <v>25196</v>
      </c>
      <c r="E23" s="120">
        <f t="shared" si="6"/>
        <v>32676</v>
      </c>
      <c r="F23" s="120">
        <f t="shared" si="6"/>
        <v>30517</v>
      </c>
      <c r="G23" s="120">
        <f t="shared" si="6"/>
        <v>63193</v>
      </c>
      <c r="H23" s="120">
        <f t="shared" si="6"/>
        <v>3639</v>
      </c>
      <c r="I23" s="120">
        <f t="shared" si="6"/>
        <v>5771</v>
      </c>
      <c r="J23" s="120">
        <f t="shared" si="6"/>
        <v>9410</v>
      </c>
      <c r="K23" s="120">
        <f t="shared" si="6"/>
        <v>48793</v>
      </c>
      <c r="L23" s="120">
        <f t="shared" si="6"/>
        <v>49006</v>
      </c>
      <c r="M23" s="120">
        <f t="shared" si="6"/>
        <v>97799</v>
      </c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0"/>
  <sheetViews>
    <sheetView zoomScaleNormal="100" zoomScaleSheetLayoutView="110" workbookViewId="0">
      <pane ySplit="3" topLeftCell="A4" activePane="bottomLeft" state="frozen"/>
      <selection sqref="A1:N1"/>
      <selection pane="bottomLeft" activeCell="H40" sqref="H40"/>
    </sheetView>
  </sheetViews>
  <sheetFormatPr defaultRowHeight="12.75" x14ac:dyDescent="0.2"/>
  <cols>
    <col min="1" max="1" width="43.28515625" style="3" bestFit="1" customWidth="1"/>
    <col min="2" max="5" width="10.42578125" style="3" customWidth="1"/>
    <col min="6" max="7" width="11.5703125" style="3" customWidth="1"/>
    <col min="8" max="16384" width="9.140625" style="3"/>
  </cols>
  <sheetData>
    <row r="1" spans="1:32" ht="26.25" customHeight="1" x14ac:dyDescent="0.2">
      <c r="A1" s="132" t="s">
        <v>178</v>
      </c>
      <c r="B1" s="135"/>
      <c r="C1" s="135"/>
      <c r="D1" s="135"/>
      <c r="E1" s="135"/>
      <c r="F1" s="135"/>
      <c r="G1" s="136"/>
    </row>
    <row r="2" spans="1:32" x14ac:dyDescent="0.2">
      <c r="A2" s="137" t="s">
        <v>43</v>
      </c>
      <c r="B2" s="43" t="s">
        <v>92</v>
      </c>
      <c r="C2" s="43" t="s">
        <v>91</v>
      </c>
      <c r="D2" s="43" t="s">
        <v>90</v>
      </c>
      <c r="E2" s="43" t="s">
        <v>89</v>
      </c>
      <c r="F2" s="43" t="s">
        <v>88</v>
      </c>
      <c r="G2" s="43" t="s">
        <v>87</v>
      </c>
      <c r="H2" s="4"/>
      <c r="I2" s="4"/>
      <c r="J2" s="4"/>
      <c r="K2" s="4"/>
      <c r="L2" s="4"/>
      <c r="M2" s="4"/>
      <c r="N2" s="4"/>
      <c r="O2" s="4"/>
      <c r="P2" s="4"/>
      <c r="Q2" s="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thickBot="1" x14ac:dyDescent="0.25">
      <c r="A3" s="138"/>
      <c r="B3" s="42" t="s">
        <v>44</v>
      </c>
      <c r="C3" s="42" t="s">
        <v>44</v>
      </c>
      <c r="D3" s="42" t="s">
        <v>44</v>
      </c>
      <c r="E3" s="42" t="s">
        <v>44</v>
      </c>
      <c r="F3" s="42" t="s">
        <v>44</v>
      </c>
      <c r="G3" s="42" t="s">
        <v>44</v>
      </c>
      <c r="H3" s="4"/>
      <c r="I3" s="4"/>
      <c r="J3" s="4"/>
      <c r="K3" s="4"/>
      <c r="L3" s="4"/>
      <c r="M3" s="4"/>
      <c r="N3" s="4"/>
      <c r="O3" s="4"/>
      <c r="P3" s="9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16" t="s">
        <v>114</v>
      </c>
      <c r="B4" s="18">
        <f>SUM([1]Munka1!$B$25,[1]Munka1!$C$25)</f>
        <v>83050.999999999913</v>
      </c>
      <c r="C4" s="18">
        <f>SUM([1]Munka1!$D$25,[1]Munka1!$E$25)</f>
        <v>75476.999999999942</v>
      </c>
      <c r="D4" s="18">
        <f>SUM([1]Munka1!$F$25,[1]Munka1!$G$25)</f>
        <v>74965.999999999971</v>
      </c>
      <c r="E4" s="18">
        <f>SUM([1]Munka1!$H$25,[1]Munka1!$I$25)</f>
        <v>80155.000000000029</v>
      </c>
      <c r="F4" s="72">
        <f>SUM([1]Munka1!$J$25,[1]Munka1!$K$25)</f>
        <v>88600.000000000029</v>
      </c>
      <c r="G4" s="29">
        <f>SUM([1]Munka1!$L$25,[1]Munka1!$M$25)</f>
        <v>64747.999999999927</v>
      </c>
      <c r="H4" s="9"/>
      <c r="I4" s="4"/>
      <c r="J4" s="4"/>
      <c r="K4" s="4"/>
      <c r="L4" s="4"/>
      <c r="M4" s="4"/>
      <c r="N4" s="4"/>
      <c r="O4" s="4"/>
      <c r="P4" s="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3.5" thickBot="1" x14ac:dyDescent="0.25">
      <c r="A5" s="6" t="s">
        <v>115</v>
      </c>
      <c r="B5" s="17">
        <f>SUM([1]Munka1!$B$51:$C$51)</f>
        <v>76076.999999999884</v>
      </c>
      <c r="C5" s="17">
        <f>SUM([1]Munka1!$D$51:$E$51)</f>
        <v>68915.999999999971</v>
      </c>
      <c r="D5" s="17">
        <f>SUM([1]Munka1!$F$51:$G$51)</f>
        <v>69228.999999999985</v>
      </c>
      <c r="E5" s="17">
        <f>SUM([1]Munka1!$H$51:$I$51)</f>
        <v>74574.999999999913</v>
      </c>
      <c r="F5" s="73">
        <f>SUM([1]Munka1!$J$51:$K$51)</f>
        <v>84118.000000000044</v>
      </c>
      <c r="G5" s="30">
        <f>SUM([1]Munka1!$L$51:$M$51)</f>
        <v>60481.999999999913</v>
      </c>
      <c r="H5" s="9"/>
      <c r="I5" s="4"/>
      <c r="J5" s="4"/>
      <c r="K5" s="4"/>
      <c r="L5" s="4"/>
      <c r="M5" s="4"/>
      <c r="N5" s="4"/>
      <c r="O5" s="4"/>
      <c r="P5" s="9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7" t="s">
        <v>116</v>
      </c>
      <c r="B6" s="10">
        <f>SUM([1]Munka1!$B$77:$C$77)</f>
        <v>7626.9999999999945</v>
      </c>
      <c r="C6" s="10">
        <f>SUM([1]Munka1!$D$77:$E$77)</f>
        <v>8420.9999999999964</v>
      </c>
      <c r="D6" s="10">
        <f>SUM([1]Munka1!$F$77:$G$77)</f>
        <v>9390.9999999999818</v>
      </c>
      <c r="E6" s="10">
        <f>SUM([1]Munka1!$H$77:$I$77)</f>
        <v>10287.999999999993</v>
      </c>
      <c r="F6" s="74">
        <f>SUM([1]Munka1!$J$77:$K$77)</f>
        <v>13298.999999999991</v>
      </c>
      <c r="G6" s="76">
        <f>SUM([1]Munka1!$L$77:$M$77)</f>
        <v>8125.0000000000027</v>
      </c>
      <c r="H6" s="9"/>
      <c r="I6" s="4"/>
      <c r="J6" s="4"/>
      <c r="K6" s="4"/>
      <c r="L6" s="4"/>
      <c r="M6" s="4"/>
      <c r="N6" s="4"/>
      <c r="O6" s="4"/>
      <c r="P6" s="4"/>
      <c r="Q6" s="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117</v>
      </c>
      <c r="B7" s="10">
        <f>SUM([1]Munka1!$B$103:$C$103)</f>
        <v>3797.0000000000036</v>
      </c>
      <c r="C7" s="10">
        <f>SUM([1]Munka1!$D$103:$E$103)</f>
        <v>4538.9999999999955</v>
      </c>
      <c r="D7" s="10">
        <f>SUM([1]Munka1!$F$103:$G$103)</f>
        <v>5953</v>
      </c>
      <c r="E7" s="10">
        <f>SUM([1]Munka1!$H$103:$I$103)</f>
        <v>7515.9999999999955</v>
      </c>
      <c r="F7" s="74">
        <f>SUM([1]Munka1!$J$103:$K$103)</f>
        <v>11007</v>
      </c>
      <c r="G7" s="76">
        <f>SUM([1]Munka1!$L$103:$M$103)</f>
        <v>7570.9999999999945</v>
      </c>
      <c r="H7" s="9"/>
      <c r="I7" s="4"/>
      <c r="J7" s="4"/>
      <c r="K7" s="4"/>
      <c r="L7" s="4"/>
      <c r="M7" s="4"/>
      <c r="N7" s="4"/>
      <c r="O7" s="4"/>
      <c r="P7" s="9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">
      <c r="A8" s="5" t="s">
        <v>118</v>
      </c>
      <c r="B8" s="10">
        <f>SUM([1]Munka1!$B$129:$C$129)</f>
        <v>37.000000000000121</v>
      </c>
      <c r="C8" s="10">
        <f>SUM([1]Munka1!$D$129:$E$129)</f>
        <v>50.000000000000014</v>
      </c>
      <c r="D8" s="10">
        <f>SUM([1]Munka1!$F$129:$G$129)</f>
        <v>133.00000000000017</v>
      </c>
      <c r="E8" s="10">
        <f>SUM([1]Munka1!$H$129:$I$129)</f>
        <v>259.99999999999977</v>
      </c>
      <c r="F8" s="74">
        <f>SUM([1]Munka1!$J$129:$K$129)</f>
        <v>478.00000000000034</v>
      </c>
      <c r="G8" s="76">
        <f>SUM([1]Munka1!$L$129:$M$129)</f>
        <v>373.00000000000068</v>
      </c>
      <c r="H8" s="9"/>
      <c r="I8" s="4"/>
      <c r="J8" s="4"/>
      <c r="K8" s="4"/>
      <c r="L8" s="4"/>
      <c r="M8" s="4"/>
      <c r="N8" s="4"/>
      <c r="O8" s="4"/>
      <c r="P8" s="4"/>
      <c r="Q8" s="9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5" t="s">
        <v>119</v>
      </c>
      <c r="B9" s="10">
        <f>SUM([1]Munka1!$B$155:$C$155)</f>
        <v>89</v>
      </c>
      <c r="C9" s="10">
        <f>SUM([1]Munka1!$D$155:$E$155)</f>
        <v>126.00000000000009</v>
      </c>
      <c r="D9" s="10">
        <f>SUM([1]Munka1!$F$155:$G$155)</f>
        <v>200.99999999999997</v>
      </c>
      <c r="E9" s="10">
        <f>SUM([1]Munka1!$H$155:$I$155)</f>
        <v>343.00000000000063</v>
      </c>
      <c r="F9" s="74">
        <f>SUM([1]Munka1!$J$155:$K$155)</f>
        <v>752.99999999999909</v>
      </c>
      <c r="G9" s="76">
        <f>SUM([1]Munka1!$L$155:$M$155)</f>
        <v>554.99999999999977</v>
      </c>
      <c r="H9" s="9"/>
      <c r="I9" s="4"/>
      <c r="J9" s="4"/>
      <c r="K9" s="4"/>
      <c r="L9" s="4"/>
      <c r="M9" s="4"/>
      <c r="N9" s="4"/>
      <c r="O9" s="4"/>
      <c r="P9" s="9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3.5" thickBot="1" x14ac:dyDescent="0.25">
      <c r="A10" s="6" t="s">
        <v>120</v>
      </c>
      <c r="B10" s="71">
        <f>SUM([1]Munka1!$B$181:$C$181)</f>
        <v>23742.000000000058</v>
      </c>
      <c r="C10" s="71">
        <f>SUM([1]Munka1!$D$181:$E$181)</f>
        <v>23451.000000000015</v>
      </c>
      <c r="D10" s="71">
        <f>SUM([1]Munka1!$F$181:$G$181)</f>
        <v>22994.000000000029</v>
      </c>
      <c r="E10" s="71">
        <f>SUM([1]Munka1!$H$181:$I$181)</f>
        <v>22310.000000000007</v>
      </c>
      <c r="F10" s="75">
        <f>SUM([1]Munka1!$J$181:$K$181)</f>
        <v>25953.000000000015</v>
      </c>
      <c r="G10" s="77">
        <f>SUM([1]Munka1!$L$181:$M$181)</f>
        <v>17201.000000000015</v>
      </c>
      <c r="H10" s="9"/>
      <c r="I10" s="4"/>
      <c r="J10" s="4"/>
      <c r="K10" s="4"/>
      <c r="L10" s="4"/>
      <c r="M10" s="4"/>
      <c r="N10" s="4"/>
      <c r="O10" s="4"/>
      <c r="P10" s="4"/>
      <c r="Q10" s="9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7" t="s">
        <v>121</v>
      </c>
      <c r="B11" s="10">
        <f>SUM([1]Munka1!$B$207:$C$207)</f>
        <v>10165.999999999996</v>
      </c>
      <c r="C11" s="10">
        <f>SUM([1]Munka1!$D$207:$E$207)</f>
        <v>12061.000000000007</v>
      </c>
      <c r="D11" s="10">
        <f>SUM([1]Munka1!$F$207:$G$207)</f>
        <v>13300.00000000002</v>
      </c>
      <c r="E11" s="10">
        <f>SUM([1]Munka1!$H$207:$I$207)</f>
        <v>15615.999999999993</v>
      </c>
      <c r="F11" s="74">
        <f>SUM([1]Munka1!$J$207:$K$207)</f>
        <v>22128.000000000007</v>
      </c>
      <c r="G11" s="76">
        <f>SUM([1]Munka1!$L$207:$M$207)</f>
        <v>17808.999999999993</v>
      </c>
      <c r="H11" s="9"/>
      <c r="I11" s="4"/>
      <c r="J11" s="4"/>
      <c r="K11" s="4"/>
      <c r="L11" s="4"/>
      <c r="M11" s="4"/>
      <c r="N11" s="4"/>
      <c r="O11" s="4"/>
      <c r="P11" s="9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5" t="s">
        <v>122</v>
      </c>
      <c r="B12" s="10">
        <f>SUM([1]Munka1!$B$233:$C$233)</f>
        <v>582.99999999999955</v>
      </c>
      <c r="C12" s="10">
        <f>SUM([1]Munka1!$D$233:$E$233)</f>
        <v>494.99999999999994</v>
      </c>
      <c r="D12" s="10">
        <f>SUM([1]Munka1!$F$233:$G$233)</f>
        <v>398.00000000000045</v>
      </c>
      <c r="E12" s="10">
        <f>SUM([1]Munka1!$H$233:$I$233)</f>
        <v>386.00000000000034</v>
      </c>
      <c r="F12" s="74">
        <f>SUM([1]Munka1!$J$233:$K$233)</f>
        <v>445.99999999999989</v>
      </c>
      <c r="G12" s="76">
        <f>SUM([1]Munka1!$L$233:$M$233)</f>
        <v>284</v>
      </c>
      <c r="H12" s="9"/>
    </row>
    <row r="13" spans="1:32" x14ac:dyDescent="0.2">
      <c r="A13" s="5" t="s">
        <v>123</v>
      </c>
      <c r="B13" s="10">
        <f>SUM([1]Munka1!$B$259:$C$259)</f>
        <v>250.99999999999974</v>
      </c>
      <c r="C13" s="10">
        <f>SUM([1]Munka1!$D$259:$E$259)</f>
        <v>252.00000000000023</v>
      </c>
      <c r="D13" s="10">
        <f>SUM([1]Munka1!$F$259:$G$259)</f>
        <v>270</v>
      </c>
      <c r="E13" s="10">
        <f>SUM([1]Munka1!$H$259:$I$259)</f>
        <v>302.00000000000057</v>
      </c>
      <c r="F13" s="74">
        <f>SUM([1]Munka1!$J$259:$K$259)</f>
        <v>337.99999999999966</v>
      </c>
      <c r="G13" s="76">
        <f>SUM([1]Munka1!$L$259:$M$259)</f>
        <v>230.00000000000023</v>
      </c>
      <c r="H13" s="9"/>
    </row>
    <row r="14" spans="1:32" x14ac:dyDescent="0.2">
      <c r="A14" s="5" t="s">
        <v>124</v>
      </c>
      <c r="B14" s="10">
        <f>SUM([1]Munka1!$B$285:$C$285)</f>
        <v>246</v>
      </c>
      <c r="C14" s="10">
        <f>SUM([1]Munka1!$D$285:$E$285)</f>
        <v>331.00000000000045</v>
      </c>
      <c r="D14" s="10">
        <f>SUM([1]Munka1!$F$285:$G$285)</f>
        <v>1356.0000000000025</v>
      </c>
      <c r="E14" s="10">
        <f>SUM([1]Munka1!$H$285:$I$285)</f>
        <v>1129.9999999999995</v>
      </c>
      <c r="F14" s="74">
        <f>SUM([1]Munka1!$J$285:$K$285)</f>
        <v>1223.9999999999993</v>
      </c>
      <c r="G14" s="76">
        <f>SUM([1]Munka1!$L$285:$M$285)</f>
        <v>703.99999999999829</v>
      </c>
      <c r="H14" s="9"/>
    </row>
    <row r="15" spans="1:32" x14ac:dyDescent="0.2">
      <c r="A15" s="5" t="s">
        <v>125</v>
      </c>
      <c r="B15" s="10">
        <f>SUM([1]Munka1!$B$311:$C$311)</f>
        <v>379.00000000000028</v>
      </c>
      <c r="C15" s="10">
        <f>SUM([1]Munka1!$D$311:$E$311)</f>
        <v>420.99999999999977</v>
      </c>
      <c r="D15" s="10">
        <f>SUM([1]Munka1!$F$311:$G$311)</f>
        <v>431.00000000000045</v>
      </c>
      <c r="E15" s="10">
        <f>SUM([1]Munka1!$H$311:$I$311)</f>
        <v>556.00000000000011</v>
      </c>
      <c r="F15" s="74">
        <f>SUM([1]Munka1!$J$311:$K$311)</f>
        <v>532.99999999999977</v>
      </c>
      <c r="G15" s="76">
        <f>SUM([1]Munka1!$L$311:$M$311)</f>
        <v>358.00000000000045</v>
      </c>
      <c r="H15" s="9"/>
    </row>
    <row r="16" spans="1:32" ht="13.5" thickBot="1" x14ac:dyDescent="0.25">
      <c r="A16" s="6" t="s">
        <v>126</v>
      </c>
      <c r="B16" s="71">
        <f>SUM([1]Munka1!$B$337:$C$337)</f>
        <v>495.99999999999955</v>
      </c>
      <c r="C16" s="71">
        <f>SUM([1]Munka1!$D$337:$E$337)</f>
        <v>429.99999999999943</v>
      </c>
      <c r="D16" s="71">
        <f>SUM([1]Munka1!$F$337:$G$337)</f>
        <v>445.00000000000068</v>
      </c>
      <c r="E16" s="71">
        <f>SUM([1]Munka1!$H$337:$I$337)</f>
        <v>438.99999999999989</v>
      </c>
      <c r="F16" s="75">
        <f>SUM([1]Munka1!$J$337:$K$337)</f>
        <v>598.00000000000023</v>
      </c>
      <c r="G16" s="77">
        <f>SUM([1]Munka1!$L$337:$M$337)</f>
        <v>411.99999999999989</v>
      </c>
      <c r="H16" s="9"/>
    </row>
    <row r="17" spans="1:8" x14ac:dyDescent="0.2">
      <c r="A17" s="16" t="s">
        <v>127</v>
      </c>
      <c r="B17" s="10">
        <f>SUM([1]Munka1!$B$363:$C$363)</f>
        <v>281.00000000000034</v>
      </c>
      <c r="C17" s="10">
        <f>SUM([1]Munka1!$D$363:$E$363)</f>
        <v>475</v>
      </c>
      <c r="D17" s="10">
        <f>SUM([1]Munka1!$F$363:$G$363)</f>
        <v>864.99999999999898</v>
      </c>
      <c r="E17" s="10">
        <f>SUM([1]Munka1!$H$363:$I$363)</f>
        <v>1598.9999999999995</v>
      </c>
      <c r="F17" s="74">
        <f>SUM([1]Munka1!$J$363,[1]Munka1!$K$363)</f>
        <v>1982.9999999999991</v>
      </c>
      <c r="G17" s="76">
        <f>SUM([1]Munka1!$L$363:$M$363)</f>
        <v>1599.0000000000007</v>
      </c>
      <c r="H17" s="9"/>
    </row>
    <row r="18" spans="1:8" x14ac:dyDescent="0.2">
      <c r="A18" s="5" t="s">
        <v>128</v>
      </c>
      <c r="B18" s="10">
        <f>SUM([1]Munka1!$B$389:$C$389)</f>
        <v>294.00000000000028</v>
      </c>
      <c r="C18" s="10">
        <f>SUM([1]Munka1!$D$389:$E$389)</f>
        <v>272.00000000000017</v>
      </c>
      <c r="D18" s="10">
        <f>SUM([1]Munka1!$F$389:$G$389)</f>
        <v>267.99999999999989</v>
      </c>
      <c r="E18" s="10">
        <f>SUM([1]Munka1!$H$389:$I$389)</f>
        <v>304.00000000000017</v>
      </c>
      <c r="F18" s="74">
        <f>SUM([1]Munka1!$J$389:$K$389)</f>
        <v>440.00000000000034</v>
      </c>
      <c r="G18" s="76">
        <f>SUM([1]Munka1!$L$389:$M$389)</f>
        <v>304.00000000000028</v>
      </c>
      <c r="H18" s="9"/>
    </row>
    <row r="19" spans="1:8" ht="13.5" thickBot="1" x14ac:dyDescent="0.25">
      <c r="A19" s="6" t="s">
        <v>129</v>
      </c>
      <c r="B19" s="71">
        <f>SUM([1]Munka1!$B$415:$C$415)</f>
        <v>211</v>
      </c>
      <c r="C19" s="71">
        <f>SUM([1]Munka1!$D$415:$E$415)</f>
        <v>179.00000000000057</v>
      </c>
      <c r="D19" s="71">
        <f>SUM([1]Munka1!$F$415:$G$415)</f>
        <v>227.99999999999994</v>
      </c>
      <c r="E19" s="71">
        <f>SUM([1]Munka1!$H$415:$I$415)</f>
        <v>202.00000000000026</v>
      </c>
      <c r="F19" s="75">
        <f>SUM([1]Munka1!$J$415:$K$415)</f>
        <v>312.00000000000011</v>
      </c>
      <c r="G19" s="77">
        <f>SUM([1]Munka1!$L$415:$M$415)</f>
        <v>231.00000000000011</v>
      </c>
      <c r="H19" s="9"/>
    </row>
    <row r="20" spans="1:8" x14ac:dyDescent="0.2">
      <c r="A20" s="16" t="s">
        <v>130</v>
      </c>
      <c r="B20" s="10">
        <f>SUM([1]Munka1!$B$441:$C$441)</f>
        <v>24.000000000000043</v>
      </c>
      <c r="C20" s="10">
        <f>SUM([1]Munka1!$D$441:$E$441)</f>
        <v>21.00000000000005</v>
      </c>
      <c r="D20" s="10">
        <f>SUM([1]Munka1!$F$441:$G$441)</f>
        <v>44</v>
      </c>
      <c r="E20" s="10">
        <f>SUM([1]Munka1!$H$441:$I$441)</f>
        <v>61.000000000000057</v>
      </c>
      <c r="F20" s="74">
        <f>SUM([1]Munka1!$J$441:$K$441)</f>
        <v>162.00000000000006</v>
      </c>
      <c r="G20" s="76">
        <f>SUM([1]Munka1!$L$441:$M$441)</f>
        <v>162.00000000000023</v>
      </c>
      <c r="H20" s="9"/>
    </row>
    <row r="21" spans="1:8" x14ac:dyDescent="0.2">
      <c r="A21" s="5" t="s">
        <v>131</v>
      </c>
      <c r="B21" s="10">
        <f>SUM([1]Munka1!$B$467:$C$467)</f>
        <v>1350.0000000000014</v>
      </c>
      <c r="C21" s="10">
        <f>SUM([1]Munka1!$D$467:$E$467)</f>
        <v>1279.0000000000011</v>
      </c>
      <c r="D21" s="10">
        <f>SUM([1]Munka1!$F$467:$G$467)</f>
        <v>1361.9999999999984</v>
      </c>
      <c r="E21" s="10">
        <f>SUM([1]Munka1!$H$467:$I$467)</f>
        <v>1418.0000000000007</v>
      </c>
      <c r="F21" s="74">
        <f>SUM([1]Munka1!$J$467:$K$467)</f>
        <v>1979.0000000000059</v>
      </c>
      <c r="G21" s="76">
        <f>SUM([1]Munka1!$L$467:$M$467)</f>
        <v>1473</v>
      </c>
      <c r="H21" s="9"/>
    </row>
    <row r="22" spans="1:8" x14ac:dyDescent="0.2">
      <c r="A22" s="5" t="s">
        <v>132</v>
      </c>
      <c r="B22" s="10">
        <f>SUM([1]Munka1!$B$493:$C$493)</f>
        <v>165.9999999999998</v>
      </c>
      <c r="C22" s="10">
        <f>SUM([1]Munka1!$D$493:$E$493)</f>
        <v>116.99999999999991</v>
      </c>
      <c r="D22" s="10">
        <f>SUM([1]Munka1!$F$493:$G$493)</f>
        <v>108.00000000000014</v>
      </c>
      <c r="E22" s="10">
        <f>SUM([1]Munka1!$H$493:$I$493)</f>
        <v>116.00000000000028</v>
      </c>
      <c r="F22" s="74">
        <f>SUM([1]Munka1!$J$493:$K$493)</f>
        <v>208.00000000000023</v>
      </c>
      <c r="G22" s="76">
        <f>SUM([1]Munka1!$L$493:$M$493)</f>
        <v>116</v>
      </c>
      <c r="H22" s="9"/>
    </row>
    <row r="23" spans="1:8" x14ac:dyDescent="0.2">
      <c r="A23" s="67" t="s">
        <v>134</v>
      </c>
      <c r="B23" s="57">
        <v>94.000000000000199</v>
      </c>
      <c r="C23" s="57">
        <v>46</v>
      </c>
      <c r="D23" s="57">
        <v>22.000000000000025</v>
      </c>
      <c r="E23" s="57">
        <v>16.000000000000032</v>
      </c>
      <c r="F23" s="70">
        <v>7.0000000000000053</v>
      </c>
      <c r="G23" s="78">
        <v>9.0000000000000142</v>
      </c>
      <c r="H23" s="9"/>
    </row>
    <row r="24" spans="1:8" x14ac:dyDescent="0.2">
      <c r="A24" s="67" t="s">
        <v>135</v>
      </c>
      <c r="B24" s="57">
        <v>3.0000000000000027</v>
      </c>
      <c r="C24" s="57">
        <v>14</v>
      </c>
      <c r="D24" s="57">
        <v>151.00000000000011</v>
      </c>
      <c r="E24" s="57">
        <v>437.00000000000023</v>
      </c>
      <c r="F24" s="70">
        <v>1192.0000000000005</v>
      </c>
      <c r="G24" s="78">
        <v>891.99999999999966</v>
      </c>
      <c r="H24" s="9"/>
    </row>
    <row r="25" spans="1:8" x14ac:dyDescent="0.2">
      <c r="A25" s="5" t="s">
        <v>133</v>
      </c>
      <c r="B25" s="10">
        <f>SUM([1]Munka1!$B$571:$C$571)</f>
        <v>136.00000000000023</v>
      </c>
      <c r="C25" s="10">
        <f>SUM([1]Munka1!$D$571:$E$571)</f>
        <v>131.00000000000006</v>
      </c>
      <c r="D25" s="10">
        <f>SUM([1]Munka1!$F$571:$G$571)</f>
        <v>217.99999999999991</v>
      </c>
      <c r="E25" s="10">
        <f>SUM([1]Munka1!$H$571:$I$571)</f>
        <v>237.99999999999991</v>
      </c>
      <c r="F25" s="74">
        <f>SUM([1]Munka1!$J$571:$K$571)</f>
        <v>355.9999999999996</v>
      </c>
      <c r="G25" s="76">
        <f>SUM([1]Munka1!$L$571:$M$571)</f>
        <v>243.99999999999983</v>
      </c>
      <c r="H25" s="9"/>
    </row>
    <row r="26" spans="1:8" x14ac:dyDescent="0.2">
      <c r="A26" s="5" t="s">
        <v>136</v>
      </c>
      <c r="B26" s="10">
        <f>SUM([1]Munka1!$B$597:$C$597)</f>
        <v>97.999999999999943</v>
      </c>
      <c r="C26" s="10">
        <f>SUM([1]Munka1!$D$597:$E$597)</f>
        <v>289.00000000000045</v>
      </c>
      <c r="D26" s="10">
        <f>SUM([1]Munka1!$F$597:$G$597)</f>
        <v>384.00000000000006</v>
      </c>
      <c r="E26" s="10">
        <f>SUM([1]Munka1!$H$597:$I$597)</f>
        <v>519.00000000000045</v>
      </c>
      <c r="F26" s="74">
        <f>SUM([1]Munka1!$J$597:$K$597)</f>
        <v>737</v>
      </c>
      <c r="G26" s="76">
        <f>SUM([1]Munka1!$L$597:$M$597)</f>
        <v>670.99999999999989</v>
      </c>
      <c r="H26" s="9"/>
    </row>
    <row r="27" spans="1:8" x14ac:dyDescent="0.2">
      <c r="A27" s="5" t="s">
        <v>137</v>
      </c>
      <c r="B27" s="10">
        <f>SUM([1]Munka1!$B$623:$C$623)</f>
        <v>8875.0000000000018</v>
      </c>
      <c r="C27" s="10">
        <f>SUM([1]Munka1!$D$623:$E$623)</f>
        <v>9734.9999999999964</v>
      </c>
      <c r="D27" s="10">
        <f>SUM([1]Munka1!$F$623:$G$623)</f>
        <v>9985.0000000000073</v>
      </c>
      <c r="E27" s="10">
        <f>SUM([1]Munka1!$H$623:$I$623)</f>
        <v>10184.999999999993</v>
      </c>
      <c r="F27" s="74">
        <f>SUM([1]Munka1!$J$623:$K$623)</f>
        <v>12094</v>
      </c>
      <c r="G27" s="76">
        <f>SUM([1]Munka1!$L$623:$M$623)</f>
        <v>8944.0000000000036</v>
      </c>
      <c r="H27" s="9"/>
    </row>
    <row r="28" spans="1:8" x14ac:dyDescent="0.2">
      <c r="A28" s="5" t="s">
        <v>138</v>
      </c>
      <c r="B28" s="10">
        <f>SUM([1]Munka1!$B$649:$C$649)</f>
        <v>1656.9999999999986</v>
      </c>
      <c r="C28" s="10">
        <f>SUM([1]Munka1!$D$649:$E$649)</f>
        <v>1502.0000000000014</v>
      </c>
      <c r="D28" s="10">
        <f>SUM([1]Munka1!$F$649:$G$649)</f>
        <v>1628.0000000000005</v>
      </c>
      <c r="E28" s="10">
        <f>SUM([1]Munka1!$H$649:$I$649)</f>
        <v>1580.0000000000018</v>
      </c>
      <c r="F28" s="74">
        <f>SUM([1]Munka1!$J$649:$K$649)</f>
        <v>1976.0000000000005</v>
      </c>
      <c r="G28" s="76">
        <f>SUM([1]Munka1!$L$649:$M$649)</f>
        <v>1196.0000000000007</v>
      </c>
      <c r="H28" s="9"/>
    </row>
    <row r="29" spans="1:8" ht="13.5" thickBot="1" x14ac:dyDescent="0.25">
      <c r="A29" s="6" t="s">
        <v>139</v>
      </c>
      <c r="B29" s="71">
        <f>SUM([1]Munka1!$B$675:$C$675)</f>
        <v>478</v>
      </c>
      <c r="C29" s="71">
        <f>SUM([1]Munka1!$D$675:$E$675)</f>
        <v>376.00000000000028</v>
      </c>
      <c r="D29" s="71">
        <f>SUM([1]Munka1!$F$675:$G$675)</f>
        <v>395.00000000000028</v>
      </c>
      <c r="E29" s="71">
        <f>SUM([1]Munka1!$H$675:$I$675)</f>
        <v>355</v>
      </c>
      <c r="F29" s="75">
        <f>SUM([1]Munka1!$J$675:$K$675)</f>
        <v>378.99999999999989</v>
      </c>
      <c r="G29" s="77">
        <f>SUM([1]Munka1!$L$675:$M$675)</f>
        <v>212.00000000000011</v>
      </c>
      <c r="H29" s="9"/>
    </row>
    <row r="30" spans="1:8" x14ac:dyDescent="0.2">
      <c r="A30" s="16" t="s">
        <v>140</v>
      </c>
      <c r="B30" s="10">
        <f>SUM([1]Munka1!$B$701:$C$701)</f>
        <v>224.00000000000011</v>
      </c>
      <c r="C30" s="10">
        <f>SUM([1]Munka1!$D$701:$E$701)</f>
        <v>282.00000000000045</v>
      </c>
      <c r="D30" s="10">
        <f>SUM([1]Munka1!$F$701:$G$701)</f>
        <v>404.0000000000008</v>
      </c>
      <c r="E30" s="10">
        <f>SUM([1]Munka1!$H$701:$I$701)</f>
        <v>587.00000000000114</v>
      </c>
      <c r="F30" s="74">
        <f>SUM([1]Munka1!$J$701:$K$701)</f>
        <v>585.00000000000011</v>
      </c>
      <c r="G30" s="76">
        <f>SUM([1]Munka1!$L$701:$M$701)</f>
        <v>441.99999999999972</v>
      </c>
      <c r="H30" s="9"/>
    </row>
    <row r="31" spans="1:8" x14ac:dyDescent="0.2">
      <c r="A31" s="5" t="s">
        <v>141</v>
      </c>
      <c r="B31" s="10">
        <f>SUM([1]Munka1!$B$727:$C$727)</f>
        <v>1458.9999999999998</v>
      </c>
      <c r="C31" s="10">
        <f>SUM([1]Munka1!$D$727:$E$727)</f>
        <v>1512.0000000000005</v>
      </c>
      <c r="D31" s="10">
        <f>SUM([1]Munka1!$F$727:$G$727)</f>
        <v>1503.0000000000032</v>
      </c>
      <c r="E31" s="10">
        <f>SUM([1]Munka1!$H$727:$I$727)</f>
        <v>1592.0000000000014</v>
      </c>
      <c r="F31" s="74">
        <f>SUM([1]Munka1!$J$727:$K$727)</f>
        <v>2085.0000000000005</v>
      </c>
      <c r="G31" s="76">
        <f>SUM([1]Munka1!$L$727:$M$727)</f>
        <v>1360.0000000000023</v>
      </c>
      <c r="H31" s="9"/>
    </row>
    <row r="32" spans="1:8" x14ac:dyDescent="0.2">
      <c r="A32" s="5" t="s">
        <v>142</v>
      </c>
      <c r="B32" s="10">
        <f>SUM([1]Munka1!$B$753:$C$753)</f>
        <v>1836.0000000000032</v>
      </c>
      <c r="C32" s="10">
        <f>SUM([1]Munka1!$D$753:$E$753)</f>
        <v>2277.0000000000036</v>
      </c>
      <c r="D32" s="10">
        <f>SUM([1]Munka1!$F$753:$G$753)</f>
        <v>2658</v>
      </c>
      <c r="E32" s="10">
        <f>SUM([1]Munka1!$H$753:$I$753)</f>
        <v>3130.0000000000032</v>
      </c>
      <c r="F32" s="74">
        <f>SUM([1]Munka1!$J$753:$K$753)</f>
        <v>4350.0000000000036</v>
      </c>
      <c r="G32" s="76">
        <f>SUM([1]Munka1!$L$753:$M$753)</f>
        <v>3271.0000000000018</v>
      </c>
      <c r="H32" s="9"/>
    </row>
    <row r="33" spans="1:8" ht="13.5" thickBot="1" x14ac:dyDescent="0.25">
      <c r="A33" s="6" t="s">
        <v>143</v>
      </c>
      <c r="B33" s="71">
        <f>SUM([1]Munka1!$B$779:$C$779)</f>
        <v>1112.9999999999995</v>
      </c>
      <c r="C33" s="71">
        <f>SUM([1]Munka1!$D$779:$E$779)</f>
        <v>1171.0000000000005</v>
      </c>
      <c r="D33" s="71">
        <f>SUM([1]Munka1!$F$779:$G$779)</f>
        <v>1195.9999999999986</v>
      </c>
      <c r="E33" s="71">
        <f>SUM([1]Munka1!$H$779:$I$779)</f>
        <v>1256.0000000000014</v>
      </c>
      <c r="F33" s="75">
        <f>SUM([1]Munka1!$J$779:$K$779)</f>
        <v>1599.9999999999977</v>
      </c>
      <c r="G33" s="77">
        <f>SUM([1]Munka1!$L$779:$M$779)</f>
        <v>1129.0000000000007</v>
      </c>
      <c r="H33" s="9"/>
    </row>
    <row r="34" spans="1:8" x14ac:dyDescent="0.2">
      <c r="A34" s="16" t="s">
        <v>144</v>
      </c>
      <c r="B34" s="10">
        <f>SUM([1]Munka1!$B$805:$C$805)</f>
        <v>171.00000000000006</v>
      </c>
      <c r="C34" s="10">
        <f>SUM([1]Munka1!$D$805:$E$805)</f>
        <v>199.00000000000028</v>
      </c>
      <c r="D34" s="10">
        <f>SUM([1]Munka1!$F$805:$G$805)</f>
        <v>181.00000000000006</v>
      </c>
      <c r="E34" s="10">
        <f>SUM([1]Munka1!$H$805:$I$805)</f>
        <v>199.00000000000009</v>
      </c>
      <c r="F34" s="74">
        <f>SUM([1]Munka1!$J$805:$K$805)</f>
        <v>452</v>
      </c>
      <c r="G34" s="76">
        <f>SUM([1]Munka1!$L$805:$M$805)</f>
        <v>266</v>
      </c>
      <c r="H34" s="9"/>
    </row>
    <row r="35" spans="1:8" x14ac:dyDescent="0.2">
      <c r="A35" s="5" t="s">
        <v>145</v>
      </c>
      <c r="B35" s="10">
        <f>SUM([1]Munka1!$B$831:$C$831)</f>
        <v>113.00000000000028</v>
      </c>
      <c r="C35" s="10">
        <f>SUM([1]Munka1!$D$831:$E$831)</f>
        <v>117.00000000000016</v>
      </c>
      <c r="D35" s="10">
        <f>SUM([1]Munka1!$F$831:$G$831)</f>
        <v>138.99999999999997</v>
      </c>
      <c r="E35" s="10">
        <f>SUM([1]Munka1!$H$831:$I$831)</f>
        <v>177.00000000000023</v>
      </c>
      <c r="F35" s="74">
        <f>SUM([1]Munka1!$J$831:$K$831)</f>
        <v>366.00000000000011</v>
      </c>
      <c r="G35" s="76">
        <f>SUM([1]Munka1!$L$831:$M$831)</f>
        <v>287</v>
      </c>
      <c r="H35" s="9"/>
    </row>
    <row r="36" spans="1:8" x14ac:dyDescent="0.2">
      <c r="A36" s="5" t="s">
        <v>146</v>
      </c>
      <c r="B36" s="10">
        <f>SUM([1]Munka1!$B$857:$C$857)</f>
        <v>2408.9999999999991</v>
      </c>
      <c r="C36" s="10">
        <f>SUM([1]Munka1!$D$857:$E$857)</f>
        <v>2558.9999999999964</v>
      </c>
      <c r="D36" s="10">
        <f>SUM([1]Munka1!$F$857:$G$857)</f>
        <v>2814.0000000000005</v>
      </c>
      <c r="E36" s="10">
        <f>SUM([1]Munka1!$H$857:$I$857)</f>
        <v>2652.9999999999968</v>
      </c>
      <c r="F36" s="74">
        <f>SUM([1]Munka1!$J$857:$K$857)</f>
        <v>2374.9999999999986</v>
      </c>
      <c r="G36" s="76">
        <f>SUM([1]Munka1!$L$857:$M$857)</f>
        <v>1188.9999999999998</v>
      </c>
      <c r="H36" s="9"/>
    </row>
    <row r="37" spans="1:8" x14ac:dyDescent="0.2">
      <c r="A37" s="5" t="s">
        <v>147</v>
      </c>
      <c r="B37" s="10">
        <f>SUM([1]Munka1!$B$883:$C$883)</f>
        <v>1802.9999999999986</v>
      </c>
      <c r="C37" s="10">
        <f>SUM([1]Munka1!$D$883:$E$883)</f>
        <v>1845.9999999999961</v>
      </c>
      <c r="D37" s="10">
        <f>SUM([1]Munka1!$F$883:$G$883)</f>
        <v>1958.9999999999986</v>
      </c>
      <c r="E37" s="10">
        <f>SUM([1]Munka1!$H$883:$I$883)</f>
        <v>1784.9999999999973</v>
      </c>
      <c r="F37" s="74">
        <f>SUM([1]Munka1!$J$883:$K$883)</f>
        <v>1736.0000000000009</v>
      </c>
      <c r="G37" s="76">
        <f>SUM([1]Munka1!$L$883:$M$883)</f>
        <v>894.00000000000045</v>
      </c>
      <c r="H37" s="9"/>
    </row>
    <row r="38" spans="1:8" x14ac:dyDescent="0.2">
      <c r="A38" s="5" t="s">
        <v>148</v>
      </c>
      <c r="B38" s="10">
        <f>SUM([1]Munka1!$B$909:$C$909)</f>
        <v>211.00000000000028</v>
      </c>
      <c r="C38" s="10">
        <f>SUM([1]Munka1!$D$909:$E$909)</f>
        <v>223.00000000000028</v>
      </c>
      <c r="D38" s="10">
        <f>SUM([1]Munka1!$F$909:$G$909)</f>
        <v>265.00000000000011</v>
      </c>
      <c r="E38" s="10">
        <f>SUM([1]Munka1!$H$909:$I$909)</f>
        <v>259.00000000000017</v>
      </c>
      <c r="F38" s="74">
        <f>SUM([1]Munka1!$J$909:$K$909)</f>
        <v>380.00000000000006</v>
      </c>
      <c r="G38" s="76">
        <f>SUM([1]Munka1!$L$909:$M$909)</f>
        <v>225.00000000000011</v>
      </c>
      <c r="H38" s="9"/>
    </row>
    <row r="39" spans="1:8" ht="13.5" thickBot="1" x14ac:dyDescent="0.25">
      <c r="A39" s="6" t="s">
        <v>149</v>
      </c>
      <c r="B39" s="71">
        <f>SUM([1]Munka1!$B$935:$C$935)</f>
        <v>119.00000000000003</v>
      </c>
      <c r="C39" s="71">
        <f>SUM([1]Munka1!$D$935:$E$935)</f>
        <v>87.000000000000114</v>
      </c>
      <c r="D39" s="71">
        <f>SUM([1]Munka1!$F$935:$G$935)</f>
        <v>97.000000000000156</v>
      </c>
      <c r="E39" s="71">
        <f>SUM([1]Munka1!$H$935:$I$935)</f>
        <v>110.00000000000003</v>
      </c>
      <c r="F39" s="75">
        <f>SUM([1]Munka1!$J$935:$K$935)</f>
        <v>116.99999999999991</v>
      </c>
      <c r="G39" s="77">
        <f>SUM([1]Munka1!$L$935:$M$935)</f>
        <v>78.999999999999972</v>
      </c>
      <c r="H39" s="9"/>
    </row>
    <row r="40" spans="1:8" x14ac:dyDescent="0.2">
      <c r="B40" s="12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4"/>
  <sheetViews>
    <sheetView zoomScaleNormal="100" zoomScaleSheetLayoutView="90" workbookViewId="0">
      <pane ySplit="3" topLeftCell="A4" activePane="bottomLeft" state="frozen"/>
      <selection sqref="A1:N1"/>
      <selection pane="bottomLeft" activeCell="Q40" sqref="Q40"/>
    </sheetView>
  </sheetViews>
  <sheetFormatPr defaultRowHeight="12.75" x14ac:dyDescent="0.2"/>
  <cols>
    <col min="1" max="1" width="43.28515625" style="3" bestFit="1" customWidth="1"/>
    <col min="2" max="11" width="11" style="3" bestFit="1" customWidth="1"/>
    <col min="12" max="12" width="10" style="3" bestFit="1" customWidth="1"/>
    <col min="13" max="13" width="11" style="3" bestFit="1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41" t="s">
        <v>179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x14ac:dyDescent="0.2">
      <c r="A2" s="137" t="s">
        <v>43</v>
      </c>
      <c r="B2" s="143" t="s">
        <v>92</v>
      </c>
      <c r="C2" s="143"/>
      <c r="D2" s="143" t="s">
        <v>91</v>
      </c>
      <c r="E2" s="143"/>
      <c r="F2" s="143" t="s">
        <v>90</v>
      </c>
      <c r="G2" s="143"/>
      <c r="H2" s="143" t="s">
        <v>89</v>
      </c>
      <c r="I2" s="143"/>
      <c r="J2" s="143" t="s">
        <v>88</v>
      </c>
      <c r="K2" s="143"/>
      <c r="L2" s="143" t="s">
        <v>87</v>
      </c>
      <c r="M2" s="143"/>
      <c r="N2" s="139" t="s">
        <v>156</v>
      </c>
      <c r="O2" s="140"/>
      <c r="P2" s="137" t="s">
        <v>4</v>
      </c>
    </row>
    <row r="3" spans="1:16" ht="13.5" thickBot="1" x14ac:dyDescent="0.25">
      <c r="A3" s="138"/>
      <c r="B3" s="42" t="s">
        <v>37</v>
      </c>
      <c r="C3" s="42" t="s">
        <v>38</v>
      </c>
      <c r="D3" s="42" t="s">
        <v>37</v>
      </c>
      <c r="E3" s="42" t="s">
        <v>38</v>
      </c>
      <c r="F3" s="42" t="s">
        <v>37</v>
      </c>
      <c r="G3" s="42" t="s">
        <v>38</v>
      </c>
      <c r="H3" s="42" t="s">
        <v>37</v>
      </c>
      <c r="I3" s="42" t="s">
        <v>38</v>
      </c>
      <c r="J3" s="42" t="s">
        <v>37</v>
      </c>
      <c r="K3" s="42" t="s">
        <v>38</v>
      </c>
      <c r="L3" s="42" t="s">
        <v>37</v>
      </c>
      <c r="M3" s="42" t="s">
        <v>38</v>
      </c>
      <c r="N3" s="42" t="s">
        <v>37</v>
      </c>
      <c r="O3" s="42" t="s">
        <v>38</v>
      </c>
      <c r="P3" s="138"/>
    </row>
    <row r="4" spans="1:16" ht="13.5" thickBot="1" x14ac:dyDescent="0.25">
      <c r="A4" s="51" t="s">
        <v>114</v>
      </c>
      <c r="B4" s="57">
        <v>42513.999999999949</v>
      </c>
      <c r="C4" s="57">
        <v>40536.999999999971</v>
      </c>
      <c r="D4" s="57">
        <v>39080.999999999942</v>
      </c>
      <c r="E4" s="57">
        <v>36396</v>
      </c>
      <c r="F4" s="57">
        <v>38617.999999999985</v>
      </c>
      <c r="G4" s="57">
        <v>36347.999999999985</v>
      </c>
      <c r="H4" s="57">
        <v>40737.000000000036</v>
      </c>
      <c r="I4" s="57">
        <v>39417.999999999985</v>
      </c>
      <c r="J4" s="57">
        <v>45592.999999999978</v>
      </c>
      <c r="K4" s="57">
        <v>43007.000000000044</v>
      </c>
      <c r="L4" s="57">
        <v>31631.000000000011</v>
      </c>
      <c r="M4" s="70">
        <v>33116.99999999992</v>
      </c>
      <c r="N4" s="97">
        <f>B4+D4+F4+H4+J4+L4</f>
        <v>238173.99999999988</v>
      </c>
      <c r="O4" s="31">
        <f>C4+E4+G4+I4+K4+M4</f>
        <v>228822.99999999991</v>
      </c>
      <c r="P4" s="32">
        <f>N4+O4</f>
        <v>466996.99999999977</v>
      </c>
    </row>
    <row r="5" spans="1:16" ht="13.5" thickBot="1" x14ac:dyDescent="0.25">
      <c r="A5" s="52" t="s">
        <v>115</v>
      </c>
      <c r="B5" s="69">
        <v>38947.999999999905</v>
      </c>
      <c r="C5" s="69">
        <v>37128.999999999971</v>
      </c>
      <c r="D5" s="69">
        <v>35552</v>
      </c>
      <c r="E5" s="69">
        <v>33363.999999999978</v>
      </c>
      <c r="F5" s="69">
        <v>35615.999999999978</v>
      </c>
      <c r="G5" s="69">
        <v>33613.000000000007</v>
      </c>
      <c r="H5" s="69">
        <v>37846.999999999905</v>
      </c>
      <c r="I5" s="69">
        <v>36728</v>
      </c>
      <c r="J5" s="69">
        <v>43201.000000000036</v>
      </c>
      <c r="K5" s="69">
        <v>40917.000000000007</v>
      </c>
      <c r="L5" s="69">
        <v>29493.999999999945</v>
      </c>
      <c r="M5" s="92">
        <v>30987.999999999971</v>
      </c>
      <c r="N5" s="97">
        <f t="shared" ref="N5:N39" si="0">B5+D5+F5+H5+J5+L5</f>
        <v>220657.99999999977</v>
      </c>
      <c r="O5" s="31">
        <f t="shared" ref="O5:O39" si="1">C5+E5+G5+I5+K5+M5</f>
        <v>212738.99999999991</v>
      </c>
      <c r="P5" s="32">
        <f t="shared" ref="P5:P39" si="2">N5+O5</f>
        <v>433396.99999999965</v>
      </c>
    </row>
    <row r="6" spans="1:16" ht="13.5" thickBot="1" x14ac:dyDescent="0.25">
      <c r="A6" s="26" t="s">
        <v>116</v>
      </c>
      <c r="B6" s="68">
        <v>4260</v>
      </c>
      <c r="C6" s="68">
        <v>3366.9999999999968</v>
      </c>
      <c r="D6" s="68">
        <v>4676.9999999999854</v>
      </c>
      <c r="E6" s="68">
        <v>3744.0000000000105</v>
      </c>
      <c r="F6" s="68">
        <v>5048.9999999999882</v>
      </c>
      <c r="G6" s="68">
        <v>4341.9999999999936</v>
      </c>
      <c r="H6" s="68">
        <v>5637.9999999999964</v>
      </c>
      <c r="I6" s="68">
        <v>4649.9999999999964</v>
      </c>
      <c r="J6" s="68">
        <v>7699.9999999999836</v>
      </c>
      <c r="K6" s="68">
        <v>5599.0000000000073</v>
      </c>
      <c r="L6" s="68">
        <v>4512.9999999999982</v>
      </c>
      <c r="M6" s="93">
        <v>3612.0000000000045</v>
      </c>
      <c r="N6" s="97">
        <f t="shared" si="0"/>
        <v>31836.999999999956</v>
      </c>
      <c r="O6" s="31">
        <f t="shared" si="1"/>
        <v>25314.000000000007</v>
      </c>
      <c r="P6" s="32">
        <f t="shared" si="2"/>
        <v>57150.999999999964</v>
      </c>
    </row>
    <row r="7" spans="1:16" ht="13.5" thickBot="1" x14ac:dyDescent="0.25">
      <c r="A7" s="24" t="s">
        <v>117</v>
      </c>
      <c r="B7" s="57">
        <v>1921.9999999999995</v>
      </c>
      <c r="C7" s="57">
        <v>1875.0000000000039</v>
      </c>
      <c r="D7" s="57">
        <v>2328.9999999999945</v>
      </c>
      <c r="E7" s="57">
        <v>2210.0000000000009</v>
      </c>
      <c r="F7" s="57">
        <v>2977.0000000000009</v>
      </c>
      <c r="G7" s="57">
        <v>2975.9999999999991</v>
      </c>
      <c r="H7" s="57">
        <v>3813.9999999999991</v>
      </c>
      <c r="I7" s="57">
        <v>3701.9999999999964</v>
      </c>
      <c r="J7" s="57">
        <v>5641.9999999999991</v>
      </c>
      <c r="K7" s="57">
        <v>5365.0000000000018</v>
      </c>
      <c r="L7" s="57">
        <v>3681.9999999999964</v>
      </c>
      <c r="M7" s="70">
        <v>3889</v>
      </c>
      <c r="N7" s="97">
        <f t="shared" si="0"/>
        <v>20365.999999999989</v>
      </c>
      <c r="O7" s="31">
        <f t="shared" si="1"/>
        <v>20017</v>
      </c>
      <c r="P7" s="32">
        <f t="shared" si="2"/>
        <v>40382.999999999985</v>
      </c>
    </row>
    <row r="8" spans="1:16" ht="13.5" thickBot="1" x14ac:dyDescent="0.25">
      <c r="A8" s="24" t="s">
        <v>118</v>
      </c>
      <c r="B8" s="57">
        <v>19.000000000000064</v>
      </c>
      <c r="C8" s="57">
        <v>18.000000000000057</v>
      </c>
      <c r="D8" s="57">
        <v>30.000000000000014</v>
      </c>
      <c r="E8" s="57">
        <v>20</v>
      </c>
      <c r="F8" s="57">
        <v>73.000000000000128</v>
      </c>
      <c r="G8" s="57">
        <v>60.000000000000028</v>
      </c>
      <c r="H8" s="57">
        <v>169.99999999999974</v>
      </c>
      <c r="I8" s="57">
        <v>90.000000000000043</v>
      </c>
      <c r="J8" s="57">
        <v>330.00000000000034</v>
      </c>
      <c r="K8" s="57">
        <v>148</v>
      </c>
      <c r="L8" s="57">
        <v>235.0000000000004</v>
      </c>
      <c r="M8" s="70">
        <v>138.00000000000026</v>
      </c>
      <c r="N8" s="97">
        <f t="shared" si="0"/>
        <v>857.00000000000068</v>
      </c>
      <c r="O8" s="31">
        <f t="shared" si="1"/>
        <v>474.00000000000034</v>
      </c>
      <c r="P8" s="32">
        <f t="shared" si="2"/>
        <v>1331.0000000000009</v>
      </c>
    </row>
    <row r="9" spans="1:16" ht="13.5" thickBot="1" x14ac:dyDescent="0.25">
      <c r="A9" s="24" t="s">
        <v>119</v>
      </c>
      <c r="B9" s="57">
        <v>54</v>
      </c>
      <c r="C9" s="57">
        <v>35</v>
      </c>
      <c r="D9" s="57">
        <v>82.000000000000085</v>
      </c>
      <c r="E9" s="57">
        <v>44.000000000000007</v>
      </c>
      <c r="F9" s="57">
        <v>113.99999999999982</v>
      </c>
      <c r="G9" s="57">
        <v>87.000000000000156</v>
      </c>
      <c r="H9" s="57">
        <v>197.0000000000002</v>
      </c>
      <c r="I9" s="57">
        <v>146.00000000000043</v>
      </c>
      <c r="J9" s="57">
        <v>335.99999999999966</v>
      </c>
      <c r="K9" s="57">
        <v>416.99999999999943</v>
      </c>
      <c r="L9" s="57">
        <v>240.00000000000017</v>
      </c>
      <c r="M9" s="70">
        <v>314.99999999999966</v>
      </c>
      <c r="N9" s="97">
        <f t="shared" si="0"/>
        <v>1023</v>
      </c>
      <c r="O9" s="31">
        <f t="shared" si="1"/>
        <v>1043.9999999999995</v>
      </c>
      <c r="P9" s="32">
        <f t="shared" si="2"/>
        <v>2066.9999999999995</v>
      </c>
    </row>
    <row r="10" spans="1:16" ht="13.5" thickBot="1" x14ac:dyDescent="0.25">
      <c r="A10" s="27" t="s">
        <v>120</v>
      </c>
      <c r="B10" s="83">
        <v>13156.000000000031</v>
      </c>
      <c r="C10" s="83">
        <v>10586.000000000027</v>
      </c>
      <c r="D10" s="83">
        <v>12693.999999999991</v>
      </c>
      <c r="E10" s="83">
        <v>10757.000000000024</v>
      </c>
      <c r="F10" s="83">
        <v>12689.000000000015</v>
      </c>
      <c r="G10" s="83">
        <v>10305.000000000013</v>
      </c>
      <c r="H10" s="83">
        <v>12236.000000000007</v>
      </c>
      <c r="I10" s="83">
        <v>10073.999999999998</v>
      </c>
      <c r="J10" s="83">
        <v>14249.000000000016</v>
      </c>
      <c r="K10" s="83">
        <v>11703.999999999998</v>
      </c>
      <c r="L10" s="83">
        <v>9077.0000000000109</v>
      </c>
      <c r="M10" s="94">
        <v>8124.0000000000055</v>
      </c>
      <c r="N10" s="97">
        <f t="shared" si="0"/>
        <v>74101.000000000073</v>
      </c>
      <c r="O10" s="31">
        <f t="shared" si="1"/>
        <v>61550.000000000073</v>
      </c>
      <c r="P10" s="32">
        <f t="shared" si="2"/>
        <v>135651.00000000015</v>
      </c>
    </row>
    <row r="11" spans="1:16" ht="13.5" thickBot="1" x14ac:dyDescent="0.25">
      <c r="A11" s="28" t="s">
        <v>121</v>
      </c>
      <c r="B11" s="68">
        <v>4644.0000000000073</v>
      </c>
      <c r="C11" s="68">
        <v>5521.9999999999891</v>
      </c>
      <c r="D11" s="68">
        <v>5469.0000000000045</v>
      </c>
      <c r="E11" s="68">
        <v>6592.0000000000027</v>
      </c>
      <c r="F11" s="68">
        <v>6048.00000000001</v>
      </c>
      <c r="G11" s="68">
        <v>7252.00000000001</v>
      </c>
      <c r="H11" s="68">
        <v>6806.0000000000036</v>
      </c>
      <c r="I11" s="68">
        <v>8809.9999999999891</v>
      </c>
      <c r="J11" s="68">
        <v>9812.9999999999982</v>
      </c>
      <c r="K11" s="68">
        <v>12315.000000000007</v>
      </c>
      <c r="L11" s="68">
        <v>7480.9999999999964</v>
      </c>
      <c r="M11" s="93">
        <v>10327.999999999996</v>
      </c>
      <c r="N11" s="97">
        <f t="shared" si="0"/>
        <v>40261.000000000015</v>
      </c>
      <c r="O11" s="31">
        <f t="shared" si="1"/>
        <v>50819</v>
      </c>
      <c r="P11" s="32">
        <f t="shared" si="2"/>
        <v>91080.000000000015</v>
      </c>
    </row>
    <row r="12" spans="1:16" ht="13.5" thickBot="1" x14ac:dyDescent="0.25">
      <c r="A12" s="24" t="s">
        <v>122</v>
      </c>
      <c r="B12" s="57">
        <v>304.99999999999898</v>
      </c>
      <c r="C12" s="57">
        <v>278.00000000000028</v>
      </c>
      <c r="D12" s="57">
        <v>244.99999999999977</v>
      </c>
      <c r="E12" s="57">
        <v>250.00000000000017</v>
      </c>
      <c r="F12" s="57">
        <v>193.00000000000043</v>
      </c>
      <c r="G12" s="57">
        <v>205</v>
      </c>
      <c r="H12" s="57">
        <v>181.00000000000014</v>
      </c>
      <c r="I12" s="57">
        <v>205.00000000000017</v>
      </c>
      <c r="J12" s="57">
        <v>229</v>
      </c>
      <c r="K12" s="57">
        <v>216.99999999999986</v>
      </c>
      <c r="L12" s="57">
        <v>129</v>
      </c>
      <c r="M12" s="70">
        <v>155.00000000000003</v>
      </c>
      <c r="N12" s="97">
        <f t="shared" si="0"/>
        <v>1281.9999999999993</v>
      </c>
      <c r="O12" s="31">
        <f t="shared" si="1"/>
        <v>1310.0000000000005</v>
      </c>
      <c r="P12" s="32">
        <f t="shared" si="2"/>
        <v>2592</v>
      </c>
    </row>
    <row r="13" spans="1:16" ht="13.5" thickBot="1" x14ac:dyDescent="0.25">
      <c r="A13" s="24" t="s">
        <v>123</v>
      </c>
      <c r="B13" s="57">
        <v>121.99999999999983</v>
      </c>
      <c r="C13" s="57">
        <v>128.99999999999991</v>
      </c>
      <c r="D13" s="57">
        <v>115.00000000000018</v>
      </c>
      <c r="E13" s="57">
        <v>137.00000000000006</v>
      </c>
      <c r="F13" s="57">
        <v>134</v>
      </c>
      <c r="G13" s="57">
        <v>136.00000000000003</v>
      </c>
      <c r="H13" s="57">
        <v>147.00000000000011</v>
      </c>
      <c r="I13" s="57">
        <v>155.00000000000045</v>
      </c>
      <c r="J13" s="57">
        <v>167.99999999999983</v>
      </c>
      <c r="K13" s="57">
        <v>169.9999999999998</v>
      </c>
      <c r="L13" s="57">
        <v>122.00000000000013</v>
      </c>
      <c r="M13" s="70">
        <v>108.0000000000001</v>
      </c>
      <c r="N13" s="97">
        <f t="shared" si="0"/>
        <v>808.00000000000011</v>
      </c>
      <c r="O13" s="31">
        <f t="shared" si="1"/>
        <v>835.00000000000034</v>
      </c>
      <c r="P13" s="32">
        <f t="shared" si="2"/>
        <v>1643.0000000000005</v>
      </c>
    </row>
    <row r="14" spans="1:16" ht="13.5" thickBot="1" x14ac:dyDescent="0.25">
      <c r="A14" s="24" t="s">
        <v>124</v>
      </c>
      <c r="B14" s="57">
        <v>219</v>
      </c>
      <c r="C14" s="57">
        <v>27</v>
      </c>
      <c r="D14" s="57">
        <v>290.00000000000034</v>
      </c>
      <c r="E14" s="57">
        <v>41.000000000000121</v>
      </c>
      <c r="F14" s="57">
        <v>1241.0000000000025</v>
      </c>
      <c r="G14" s="57">
        <v>115</v>
      </c>
      <c r="H14" s="57">
        <v>1057.9999999999995</v>
      </c>
      <c r="I14" s="57">
        <v>72.000000000000099</v>
      </c>
      <c r="J14" s="57">
        <v>1173.9999999999993</v>
      </c>
      <c r="K14" s="57">
        <v>50</v>
      </c>
      <c r="L14" s="57">
        <v>667.99999999999841</v>
      </c>
      <c r="M14" s="70">
        <v>35.999999999999893</v>
      </c>
      <c r="N14" s="97">
        <f t="shared" si="0"/>
        <v>4650</v>
      </c>
      <c r="O14" s="31">
        <f t="shared" si="1"/>
        <v>341.00000000000011</v>
      </c>
      <c r="P14" s="32">
        <f t="shared" si="2"/>
        <v>4991</v>
      </c>
    </row>
    <row r="15" spans="1:16" ht="13.5" thickBot="1" x14ac:dyDescent="0.25">
      <c r="A15" s="24" t="s">
        <v>125</v>
      </c>
      <c r="B15" s="57">
        <v>182.00000000000017</v>
      </c>
      <c r="C15" s="57">
        <v>197.00000000000011</v>
      </c>
      <c r="D15" s="57">
        <v>188.99999999999977</v>
      </c>
      <c r="E15" s="57">
        <v>232</v>
      </c>
      <c r="F15" s="57">
        <v>221.00000000000009</v>
      </c>
      <c r="G15" s="57">
        <v>210.0000000000004</v>
      </c>
      <c r="H15" s="57">
        <v>286</v>
      </c>
      <c r="I15" s="57">
        <v>270.00000000000011</v>
      </c>
      <c r="J15" s="57">
        <v>274.99999999999977</v>
      </c>
      <c r="K15" s="57">
        <v>258.00000000000006</v>
      </c>
      <c r="L15" s="57">
        <v>141.0000000000004</v>
      </c>
      <c r="M15" s="70">
        <v>217</v>
      </c>
      <c r="N15" s="97">
        <f t="shared" si="0"/>
        <v>1294.0000000000002</v>
      </c>
      <c r="O15" s="31">
        <f t="shared" si="1"/>
        <v>1384.0000000000007</v>
      </c>
      <c r="P15" s="32">
        <f t="shared" si="2"/>
        <v>2678.0000000000009</v>
      </c>
    </row>
    <row r="16" spans="1:16" ht="13.5" thickBot="1" x14ac:dyDescent="0.25">
      <c r="A16" s="27" t="s">
        <v>126</v>
      </c>
      <c r="B16" s="69">
        <v>301.99999999999972</v>
      </c>
      <c r="C16" s="69">
        <v>193.9999999999998</v>
      </c>
      <c r="D16" s="69">
        <v>242.9999999999998</v>
      </c>
      <c r="E16" s="69">
        <v>186.99999999999966</v>
      </c>
      <c r="F16" s="69">
        <v>235.00000000000048</v>
      </c>
      <c r="G16" s="69">
        <v>210.0000000000002</v>
      </c>
      <c r="H16" s="69">
        <v>242</v>
      </c>
      <c r="I16" s="69">
        <v>196.99999999999989</v>
      </c>
      <c r="J16" s="69">
        <v>334.99999999999989</v>
      </c>
      <c r="K16" s="69">
        <v>263.00000000000034</v>
      </c>
      <c r="L16" s="69">
        <v>229.99999999999986</v>
      </c>
      <c r="M16" s="92">
        <v>182</v>
      </c>
      <c r="N16" s="97">
        <f t="shared" si="0"/>
        <v>1586.9999999999998</v>
      </c>
      <c r="O16" s="31">
        <f t="shared" si="1"/>
        <v>1233</v>
      </c>
      <c r="P16" s="32">
        <f t="shared" si="2"/>
        <v>2820</v>
      </c>
    </row>
    <row r="17" spans="1:16" ht="13.5" thickBot="1" x14ac:dyDescent="0.25">
      <c r="A17" s="28" t="s">
        <v>127</v>
      </c>
      <c r="B17" s="68">
        <v>165.00000000000031</v>
      </c>
      <c r="C17" s="68">
        <v>116.00000000000006</v>
      </c>
      <c r="D17" s="68">
        <v>269.99999999999977</v>
      </c>
      <c r="E17" s="68">
        <v>205.0000000000002</v>
      </c>
      <c r="F17" s="68">
        <v>514.99999999999943</v>
      </c>
      <c r="G17" s="68">
        <v>349.99999999999955</v>
      </c>
      <c r="H17" s="68">
        <v>1050.9999999999995</v>
      </c>
      <c r="I17" s="68">
        <v>548</v>
      </c>
      <c r="J17" s="68">
        <v>1431.9999999999991</v>
      </c>
      <c r="K17" s="68">
        <v>551.00000000000011</v>
      </c>
      <c r="L17" s="68">
        <v>1207.0000000000007</v>
      </c>
      <c r="M17" s="93">
        <v>392</v>
      </c>
      <c r="N17" s="97">
        <f t="shared" si="0"/>
        <v>4639.9999999999991</v>
      </c>
      <c r="O17" s="31">
        <f t="shared" si="1"/>
        <v>2162</v>
      </c>
      <c r="P17" s="32">
        <f t="shared" si="2"/>
        <v>6801.9999999999991</v>
      </c>
    </row>
    <row r="18" spans="1:16" ht="13.5" thickBot="1" x14ac:dyDescent="0.25">
      <c r="A18" s="24" t="s">
        <v>128</v>
      </c>
      <c r="B18" s="57">
        <v>150.00000000000026</v>
      </c>
      <c r="C18" s="57">
        <v>144.00000000000003</v>
      </c>
      <c r="D18" s="57">
        <v>139</v>
      </c>
      <c r="E18" s="57">
        <v>133.00000000000017</v>
      </c>
      <c r="F18" s="57">
        <v>138.99999999999991</v>
      </c>
      <c r="G18" s="57">
        <v>129</v>
      </c>
      <c r="H18" s="57">
        <v>151.99999999999977</v>
      </c>
      <c r="I18" s="57">
        <v>152.0000000000004</v>
      </c>
      <c r="J18" s="57">
        <v>211.00000000000023</v>
      </c>
      <c r="K18" s="57">
        <v>229.00000000000014</v>
      </c>
      <c r="L18" s="57">
        <v>152</v>
      </c>
      <c r="M18" s="70">
        <v>152.00000000000028</v>
      </c>
      <c r="N18" s="97">
        <f t="shared" si="0"/>
        <v>943.00000000000011</v>
      </c>
      <c r="O18" s="31">
        <f t="shared" si="1"/>
        <v>939.00000000000114</v>
      </c>
      <c r="P18" s="32">
        <f t="shared" si="2"/>
        <v>1882.0000000000014</v>
      </c>
    </row>
    <row r="19" spans="1:16" ht="13.5" thickBot="1" x14ac:dyDescent="0.25">
      <c r="A19" s="27" t="s">
        <v>129</v>
      </c>
      <c r="B19" s="69">
        <v>103.0000000000001</v>
      </c>
      <c r="C19" s="69">
        <v>107.9999999999999</v>
      </c>
      <c r="D19" s="69">
        <v>94.000000000000156</v>
      </c>
      <c r="E19" s="69">
        <v>85.000000000000412</v>
      </c>
      <c r="F19" s="69">
        <v>108</v>
      </c>
      <c r="G19" s="69">
        <v>119.99999999999993</v>
      </c>
      <c r="H19" s="69">
        <v>92.000000000000185</v>
      </c>
      <c r="I19" s="69">
        <v>110.00000000000007</v>
      </c>
      <c r="J19" s="69">
        <v>147.00000000000003</v>
      </c>
      <c r="K19" s="69">
        <v>165.00000000000011</v>
      </c>
      <c r="L19" s="69">
        <v>112.00000000000006</v>
      </c>
      <c r="M19" s="92">
        <v>119.00000000000006</v>
      </c>
      <c r="N19" s="97">
        <f t="shared" si="0"/>
        <v>656.00000000000045</v>
      </c>
      <c r="O19" s="31">
        <f t="shared" si="1"/>
        <v>707.00000000000045</v>
      </c>
      <c r="P19" s="32">
        <f t="shared" si="2"/>
        <v>1363.0000000000009</v>
      </c>
    </row>
    <row r="20" spans="1:16" ht="13.5" thickBot="1" x14ac:dyDescent="0.25">
      <c r="A20" s="26" t="s">
        <v>130</v>
      </c>
      <c r="B20" s="68">
        <v>11</v>
      </c>
      <c r="C20" s="68">
        <v>13.000000000000034</v>
      </c>
      <c r="D20" s="68">
        <v>12.000000000000028</v>
      </c>
      <c r="E20" s="68">
        <v>9.0000000000000231</v>
      </c>
      <c r="F20" s="68">
        <v>29</v>
      </c>
      <c r="G20" s="68">
        <v>15</v>
      </c>
      <c r="H20" s="68">
        <v>33.000000000000028</v>
      </c>
      <c r="I20" s="68">
        <v>28.000000000000028</v>
      </c>
      <c r="J20" s="68">
        <v>81.000000000000014</v>
      </c>
      <c r="K20" s="68">
        <v>81.000000000000028</v>
      </c>
      <c r="L20" s="68">
        <v>78.000000000000028</v>
      </c>
      <c r="M20" s="93">
        <v>84.000000000000213</v>
      </c>
      <c r="N20" s="97">
        <f t="shared" si="0"/>
        <v>244.00000000000009</v>
      </c>
      <c r="O20" s="31">
        <f t="shared" si="1"/>
        <v>230.00000000000034</v>
      </c>
      <c r="P20" s="32">
        <f t="shared" si="2"/>
        <v>474.00000000000045</v>
      </c>
    </row>
    <row r="21" spans="1:16" ht="13.5" thickBot="1" x14ac:dyDescent="0.25">
      <c r="A21" s="24" t="s">
        <v>131</v>
      </c>
      <c r="B21" s="57">
        <v>630.00000000000023</v>
      </c>
      <c r="C21" s="57">
        <v>720.00000000000114</v>
      </c>
      <c r="D21" s="57">
        <v>582.00000000000011</v>
      </c>
      <c r="E21" s="57">
        <v>697.00000000000102</v>
      </c>
      <c r="F21" s="57">
        <v>619.99999999999875</v>
      </c>
      <c r="G21" s="57">
        <v>741.99999999999966</v>
      </c>
      <c r="H21" s="57">
        <v>585.00000000000057</v>
      </c>
      <c r="I21" s="57">
        <v>833.00000000000011</v>
      </c>
      <c r="J21" s="57">
        <v>722.00000000000125</v>
      </c>
      <c r="K21" s="57">
        <v>1257.0000000000045</v>
      </c>
      <c r="L21" s="57">
        <v>516.00000000000045</v>
      </c>
      <c r="M21" s="70">
        <v>957</v>
      </c>
      <c r="N21" s="97">
        <f t="shared" si="0"/>
        <v>3655.0000000000014</v>
      </c>
      <c r="O21" s="31">
        <f t="shared" si="1"/>
        <v>5206.0000000000064</v>
      </c>
      <c r="P21" s="32">
        <f t="shared" si="2"/>
        <v>8861.0000000000073</v>
      </c>
    </row>
    <row r="22" spans="1:16" ht="13.5" thickBot="1" x14ac:dyDescent="0.25">
      <c r="A22" s="24" t="s">
        <v>132</v>
      </c>
      <c r="B22" s="57">
        <v>105</v>
      </c>
      <c r="C22" s="57">
        <v>60.999999999999879</v>
      </c>
      <c r="D22" s="57">
        <v>62.999999999999915</v>
      </c>
      <c r="E22" s="57">
        <v>54</v>
      </c>
      <c r="F22" s="57">
        <v>66.000000000000043</v>
      </c>
      <c r="G22" s="57">
        <v>42.000000000000099</v>
      </c>
      <c r="H22" s="57">
        <v>67.000000000000256</v>
      </c>
      <c r="I22" s="57">
        <v>49.000000000000036</v>
      </c>
      <c r="J22" s="57">
        <v>108.00000000000017</v>
      </c>
      <c r="K22" s="57">
        <v>100.00000000000007</v>
      </c>
      <c r="L22" s="57">
        <v>48</v>
      </c>
      <c r="M22" s="70">
        <v>68</v>
      </c>
      <c r="N22" s="97">
        <f t="shared" si="0"/>
        <v>457.0000000000004</v>
      </c>
      <c r="O22" s="31">
        <f t="shared" si="1"/>
        <v>374.00000000000011</v>
      </c>
      <c r="P22" s="32">
        <f t="shared" si="2"/>
        <v>831.00000000000045</v>
      </c>
    </row>
    <row r="23" spans="1:16" ht="13.5" thickBot="1" x14ac:dyDescent="0.25">
      <c r="A23" s="24" t="s">
        <v>134</v>
      </c>
      <c r="B23" s="57">
        <v>94.000000000000199</v>
      </c>
      <c r="C23" s="57"/>
      <c r="D23" s="57">
        <v>46</v>
      </c>
      <c r="E23" s="57"/>
      <c r="F23" s="57">
        <v>22</v>
      </c>
      <c r="G23" s="57"/>
      <c r="H23" s="50">
        <v>16</v>
      </c>
      <c r="I23" s="2"/>
      <c r="J23" s="50">
        <v>7</v>
      </c>
      <c r="K23" s="2"/>
      <c r="L23" s="50">
        <v>9</v>
      </c>
      <c r="M23" s="95"/>
      <c r="N23" s="97">
        <f t="shared" si="0"/>
        <v>194.0000000000002</v>
      </c>
      <c r="O23" s="31">
        <f t="shared" si="1"/>
        <v>0</v>
      </c>
      <c r="P23" s="32">
        <f t="shared" si="2"/>
        <v>194.0000000000002</v>
      </c>
    </row>
    <row r="24" spans="1:16" ht="13.5" thickBot="1" x14ac:dyDescent="0.25">
      <c r="A24" s="24" t="s">
        <v>135</v>
      </c>
      <c r="B24" s="2"/>
      <c r="C24" s="50">
        <v>3</v>
      </c>
      <c r="D24" s="2"/>
      <c r="E24" s="50">
        <v>14</v>
      </c>
      <c r="F24" s="2"/>
      <c r="G24" s="50">
        <v>151</v>
      </c>
      <c r="H24" s="2"/>
      <c r="I24" s="50">
        <v>437</v>
      </c>
      <c r="J24" s="2"/>
      <c r="K24" s="50">
        <v>1192</v>
      </c>
      <c r="L24" s="2"/>
      <c r="M24" s="96">
        <v>892</v>
      </c>
      <c r="N24" s="97">
        <f t="shared" si="0"/>
        <v>0</v>
      </c>
      <c r="O24" s="31">
        <f t="shared" si="1"/>
        <v>2689</v>
      </c>
      <c r="P24" s="32">
        <f t="shared" si="2"/>
        <v>2689</v>
      </c>
    </row>
    <row r="25" spans="1:16" ht="13.5" thickBot="1" x14ac:dyDescent="0.25">
      <c r="A25" s="24" t="s">
        <v>133</v>
      </c>
      <c r="B25" s="57">
        <v>63.000000000000057</v>
      </c>
      <c r="C25" s="57">
        <v>73.000000000000171</v>
      </c>
      <c r="D25" s="57">
        <v>62.000000000000043</v>
      </c>
      <c r="E25" s="57">
        <v>69</v>
      </c>
      <c r="F25" s="57">
        <v>119</v>
      </c>
      <c r="G25" s="57">
        <v>98.999999999999915</v>
      </c>
      <c r="H25" s="57">
        <v>129.00000000000006</v>
      </c>
      <c r="I25" s="57">
        <v>108.99999999999986</v>
      </c>
      <c r="J25" s="57">
        <v>209.99999999999977</v>
      </c>
      <c r="K25" s="57">
        <v>145.99999999999983</v>
      </c>
      <c r="L25" s="57">
        <v>116.99999999999984</v>
      </c>
      <c r="M25" s="70">
        <v>127</v>
      </c>
      <c r="N25" s="97">
        <f t="shared" si="0"/>
        <v>699.99999999999989</v>
      </c>
      <c r="O25" s="31">
        <f t="shared" si="1"/>
        <v>622.99999999999977</v>
      </c>
      <c r="P25" s="32">
        <f t="shared" si="2"/>
        <v>1322.9999999999995</v>
      </c>
    </row>
    <row r="26" spans="1:16" ht="13.5" thickBot="1" x14ac:dyDescent="0.25">
      <c r="A26" s="24" t="s">
        <v>136</v>
      </c>
      <c r="B26" s="57">
        <v>29.999999999999943</v>
      </c>
      <c r="C26" s="57">
        <v>68</v>
      </c>
      <c r="D26" s="57">
        <v>120.0000000000001</v>
      </c>
      <c r="E26" s="57">
        <v>169.00000000000037</v>
      </c>
      <c r="F26" s="57">
        <v>133</v>
      </c>
      <c r="G26" s="57">
        <v>251.00000000000006</v>
      </c>
      <c r="H26" s="57">
        <v>148.00000000000014</v>
      </c>
      <c r="I26" s="57">
        <v>371.00000000000028</v>
      </c>
      <c r="J26" s="57">
        <v>184</v>
      </c>
      <c r="K26" s="57">
        <v>553</v>
      </c>
      <c r="L26" s="57">
        <v>128.00000000000009</v>
      </c>
      <c r="M26" s="70">
        <v>542.99999999999977</v>
      </c>
      <c r="N26" s="97">
        <f t="shared" si="0"/>
        <v>743.00000000000034</v>
      </c>
      <c r="O26" s="31">
        <f t="shared" si="1"/>
        <v>1955.0000000000005</v>
      </c>
      <c r="P26" s="32">
        <f t="shared" si="2"/>
        <v>2698.0000000000009</v>
      </c>
    </row>
    <row r="27" spans="1:16" ht="13.5" thickBot="1" x14ac:dyDescent="0.25">
      <c r="A27" s="24" t="s">
        <v>137</v>
      </c>
      <c r="B27" s="57">
        <v>4762.0000000000018</v>
      </c>
      <c r="C27" s="57">
        <v>4113</v>
      </c>
      <c r="D27" s="57">
        <v>5531.9999999999873</v>
      </c>
      <c r="E27" s="57">
        <v>4203.0000000000091</v>
      </c>
      <c r="F27" s="57">
        <v>5745.0000000000064</v>
      </c>
      <c r="G27" s="57">
        <v>4240.0000000000018</v>
      </c>
      <c r="H27" s="57">
        <v>5653.9999999999891</v>
      </c>
      <c r="I27" s="57">
        <v>4531.0000000000027</v>
      </c>
      <c r="J27" s="57">
        <v>6842.0000000000064</v>
      </c>
      <c r="K27" s="57">
        <v>5251.9999999999945</v>
      </c>
      <c r="L27" s="57">
        <v>4746.0000000000073</v>
      </c>
      <c r="M27" s="70">
        <v>4197.9999999999973</v>
      </c>
      <c r="N27" s="97">
        <f t="shared" si="0"/>
        <v>33281</v>
      </c>
      <c r="O27" s="31">
        <f t="shared" si="1"/>
        <v>26537.000000000004</v>
      </c>
      <c r="P27" s="32">
        <f t="shared" si="2"/>
        <v>59818</v>
      </c>
    </row>
    <row r="28" spans="1:16" ht="13.5" thickBot="1" x14ac:dyDescent="0.25">
      <c r="A28" s="24" t="s">
        <v>138</v>
      </c>
      <c r="B28" s="57">
        <v>898.99999999999807</v>
      </c>
      <c r="C28" s="57">
        <v>758.00000000000068</v>
      </c>
      <c r="D28" s="57">
        <v>743.00000000000102</v>
      </c>
      <c r="E28" s="57">
        <v>759.00000000000023</v>
      </c>
      <c r="F28" s="57">
        <v>894.00000000000045</v>
      </c>
      <c r="G28" s="57">
        <v>734.00000000000011</v>
      </c>
      <c r="H28" s="57">
        <v>899.00000000000091</v>
      </c>
      <c r="I28" s="57">
        <v>681.0000000000008</v>
      </c>
      <c r="J28" s="57">
        <v>989.00000000000091</v>
      </c>
      <c r="K28" s="57">
        <v>986.99999999999955</v>
      </c>
      <c r="L28" s="57">
        <v>491.00000000000023</v>
      </c>
      <c r="M28" s="70">
        <v>705.00000000000045</v>
      </c>
      <c r="N28" s="97">
        <f t="shared" si="0"/>
        <v>4915.0000000000018</v>
      </c>
      <c r="O28" s="31">
        <f t="shared" si="1"/>
        <v>4624.0000000000018</v>
      </c>
      <c r="P28" s="32">
        <f t="shared" si="2"/>
        <v>9539.0000000000036</v>
      </c>
    </row>
    <row r="29" spans="1:16" ht="13.5" thickBot="1" x14ac:dyDescent="0.25">
      <c r="A29" s="27" t="s">
        <v>139</v>
      </c>
      <c r="B29" s="69">
        <v>259</v>
      </c>
      <c r="C29" s="69">
        <v>219.00000000000034</v>
      </c>
      <c r="D29" s="69">
        <v>199.00000000000028</v>
      </c>
      <c r="E29" s="69">
        <v>177</v>
      </c>
      <c r="F29" s="69">
        <v>227.00000000000009</v>
      </c>
      <c r="G29" s="69">
        <v>168.0000000000002</v>
      </c>
      <c r="H29" s="69">
        <v>203.00000000000017</v>
      </c>
      <c r="I29" s="69">
        <v>151.9999999999998</v>
      </c>
      <c r="J29" s="69">
        <v>166.99999999999989</v>
      </c>
      <c r="K29" s="69">
        <v>212</v>
      </c>
      <c r="L29" s="69">
        <v>76</v>
      </c>
      <c r="M29" s="92">
        <v>136.00000000000011</v>
      </c>
      <c r="N29" s="97">
        <f t="shared" si="0"/>
        <v>1131.0000000000005</v>
      </c>
      <c r="O29" s="31">
        <f t="shared" si="1"/>
        <v>1064.0000000000005</v>
      </c>
      <c r="P29" s="32">
        <f t="shared" si="2"/>
        <v>2195.0000000000009</v>
      </c>
    </row>
    <row r="30" spans="1:16" ht="13.5" thickBot="1" x14ac:dyDescent="0.25">
      <c r="A30" s="28" t="s">
        <v>140</v>
      </c>
      <c r="B30" s="68">
        <v>106.00000000000004</v>
      </c>
      <c r="C30" s="68">
        <v>118.00000000000009</v>
      </c>
      <c r="D30" s="68">
        <v>130</v>
      </c>
      <c r="E30" s="68">
        <v>152.00000000000045</v>
      </c>
      <c r="F30" s="68">
        <v>131.00000000000017</v>
      </c>
      <c r="G30" s="68">
        <v>273.00000000000063</v>
      </c>
      <c r="H30" s="68">
        <v>131.99999999999986</v>
      </c>
      <c r="I30" s="68">
        <v>455.00000000000125</v>
      </c>
      <c r="J30" s="68">
        <v>86.000000000000099</v>
      </c>
      <c r="K30" s="68">
        <v>499.00000000000006</v>
      </c>
      <c r="L30" s="68">
        <v>58.000000000000043</v>
      </c>
      <c r="M30" s="93">
        <v>383.99999999999966</v>
      </c>
      <c r="N30" s="97">
        <f t="shared" si="0"/>
        <v>643.00000000000023</v>
      </c>
      <c r="O30" s="31">
        <f t="shared" si="1"/>
        <v>1881.0000000000023</v>
      </c>
      <c r="P30" s="32">
        <f t="shared" si="2"/>
        <v>2524.0000000000027</v>
      </c>
    </row>
    <row r="31" spans="1:16" ht="13.5" thickBot="1" x14ac:dyDescent="0.25">
      <c r="A31" s="24" t="s">
        <v>141</v>
      </c>
      <c r="B31" s="57">
        <v>892</v>
      </c>
      <c r="C31" s="57">
        <v>566.99999999999977</v>
      </c>
      <c r="D31" s="57">
        <v>920.00000000000148</v>
      </c>
      <c r="E31" s="57">
        <v>591.99999999999909</v>
      </c>
      <c r="F31" s="57">
        <v>926.00000000000159</v>
      </c>
      <c r="G31" s="57">
        <v>577.00000000000171</v>
      </c>
      <c r="H31" s="57">
        <v>935.00000000000114</v>
      </c>
      <c r="I31" s="57">
        <v>657.00000000000011</v>
      </c>
      <c r="J31" s="57">
        <v>1166.0000000000014</v>
      </c>
      <c r="K31" s="57">
        <v>918.99999999999909</v>
      </c>
      <c r="L31" s="57">
        <v>678.00000000000091</v>
      </c>
      <c r="M31" s="70">
        <v>682.00000000000125</v>
      </c>
      <c r="N31" s="97">
        <f t="shared" si="0"/>
        <v>5517.0000000000064</v>
      </c>
      <c r="O31" s="31">
        <f t="shared" si="1"/>
        <v>3994.0000000000009</v>
      </c>
      <c r="P31" s="32">
        <f t="shared" si="2"/>
        <v>9511.0000000000073</v>
      </c>
    </row>
    <row r="32" spans="1:16" ht="13.5" thickBot="1" x14ac:dyDescent="0.25">
      <c r="A32" s="24" t="s">
        <v>142</v>
      </c>
      <c r="B32" s="57">
        <v>1077.0000000000041</v>
      </c>
      <c r="C32" s="57">
        <v>758.99999999999909</v>
      </c>
      <c r="D32" s="57">
        <v>1341.0000000000014</v>
      </c>
      <c r="E32" s="57">
        <v>936.00000000000216</v>
      </c>
      <c r="F32" s="57">
        <v>1512</v>
      </c>
      <c r="G32" s="57">
        <v>1146.0000000000002</v>
      </c>
      <c r="H32" s="57">
        <v>1806.0000000000014</v>
      </c>
      <c r="I32" s="57">
        <v>1324.0000000000018</v>
      </c>
      <c r="J32" s="57">
        <v>2488.0000000000009</v>
      </c>
      <c r="K32" s="57">
        <v>1862.0000000000025</v>
      </c>
      <c r="L32" s="57">
        <v>1795.000000000002</v>
      </c>
      <c r="M32" s="70">
        <v>1475.9999999999998</v>
      </c>
      <c r="N32" s="97">
        <f t="shared" si="0"/>
        <v>10019.000000000009</v>
      </c>
      <c r="O32" s="31">
        <f t="shared" si="1"/>
        <v>7503.0000000000064</v>
      </c>
      <c r="P32" s="32">
        <f t="shared" si="2"/>
        <v>17522.000000000015</v>
      </c>
    </row>
    <row r="33" spans="1:16" ht="13.5" thickBot="1" x14ac:dyDescent="0.25">
      <c r="A33" s="27" t="s">
        <v>143</v>
      </c>
      <c r="B33" s="69">
        <v>506.99999999999966</v>
      </c>
      <c r="C33" s="69">
        <v>605.99999999999977</v>
      </c>
      <c r="D33" s="69">
        <v>521.99999999999932</v>
      </c>
      <c r="E33" s="69">
        <v>649.00000000000125</v>
      </c>
      <c r="F33" s="69">
        <v>584.99999999999966</v>
      </c>
      <c r="G33" s="69">
        <v>610.99999999999909</v>
      </c>
      <c r="H33" s="69">
        <v>597.00000000000091</v>
      </c>
      <c r="I33" s="69">
        <v>659.00000000000045</v>
      </c>
      <c r="J33" s="69">
        <v>768.99999999999841</v>
      </c>
      <c r="K33" s="69">
        <v>830.99999999999943</v>
      </c>
      <c r="L33" s="69">
        <v>514.99999999999977</v>
      </c>
      <c r="M33" s="92">
        <v>614.00000000000091</v>
      </c>
      <c r="N33" s="97">
        <f t="shared" si="0"/>
        <v>3494.9999999999982</v>
      </c>
      <c r="O33" s="31">
        <f t="shared" si="1"/>
        <v>3970.0000000000009</v>
      </c>
      <c r="P33" s="32">
        <f t="shared" si="2"/>
        <v>7464.9999999999991</v>
      </c>
    </row>
    <row r="34" spans="1:16" ht="13.5" thickBot="1" x14ac:dyDescent="0.25">
      <c r="A34" s="28" t="s">
        <v>144</v>
      </c>
      <c r="B34" s="68">
        <v>99.000000000000057</v>
      </c>
      <c r="C34" s="68">
        <v>72</v>
      </c>
      <c r="D34" s="68">
        <v>116.0000000000001</v>
      </c>
      <c r="E34" s="68">
        <v>83.000000000000171</v>
      </c>
      <c r="F34" s="68">
        <v>98.000000000000014</v>
      </c>
      <c r="G34" s="68">
        <v>83.000000000000028</v>
      </c>
      <c r="H34" s="68">
        <v>85.000000000000057</v>
      </c>
      <c r="I34" s="68">
        <v>114.00000000000003</v>
      </c>
      <c r="J34" s="68">
        <v>198</v>
      </c>
      <c r="K34" s="68">
        <v>254.00000000000003</v>
      </c>
      <c r="L34" s="68">
        <v>104.00000000000009</v>
      </c>
      <c r="M34" s="93">
        <v>161.99999999999991</v>
      </c>
      <c r="N34" s="97">
        <f t="shared" si="0"/>
        <v>700.00000000000034</v>
      </c>
      <c r="O34" s="31">
        <f t="shared" si="1"/>
        <v>768.00000000000011</v>
      </c>
      <c r="P34" s="32">
        <f t="shared" si="2"/>
        <v>1468.0000000000005</v>
      </c>
    </row>
    <row r="35" spans="1:16" ht="13.5" thickBot="1" x14ac:dyDescent="0.25">
      <c r="A35" s="24" t="s">
        <v>145</v>
      </c>
      <c r="B35" s="57">
        <v>57.000000000000149</v>
      </c>
      <c r="C35" s="57">
        <v>56.000000000000142</v>
      </c>
      <c r="D35" s="57">
        <v>54</v>
      </c>
      <c r="E35" s="57">
        <v>63.000000000000156</v>
      </c>
      <c r="F35" s="57">
        <v>62.000000000000057</v>
      </c>
      <c r="G35" s="57">
        <v>76.999999999999915</v>
      </c>
      <c r="H35" s="57">
        <v>53.000000000000064</v>
      </c>
      <c r="I35" s="57">
        <v>124.00000000000016</v>
      </c>
      <c r="J35" s="57">
        <v>109.00000000000009</v>
      </c>
      <c r="K35" s="57">
        <v>257</v>
      </c>
      <c r="L35" s="57">
        <v>82.000000000000142</v>
      </c>
      <c r="M35" s="70">
        <v>204.99999999999986</v>
      </c>
      <c r="N35" s="97">
        <f t="shared" si="0"/>
        <v>417.00000000000045</v>
      </c>
      <c r="O35" s="31">
        <f t="shared" si="1"/>
        <v>782.00000000000034</v>
      </c>
      <c r="P35" s="32">
        <f t="shared" si="2"/>
        <v>1199.0000000000009</v>
      </c>
    </row>
    <row r="36" spans="1:16" ht="13.5" thickBot="1" x14ac:dyDescent="0.25">
      <c r="A36" s="24" t="s">
        <v>146</v>
      </c>
      <c r="B36" s="57">
        <v>1554.9999999999982</v>
      </c>
      <c r="C36" s="57">
        <v>854.0000000000008</v>
      </c>
      <c r="D36" s="57">
        <v>1618.9999999999952</v>
      </c>
      <c r="E36" s="57">
        <v>940.00000000000136</v>
      </c>
      <c r="F36" s="57">
        <v>1761.9999999999995</v>
      </c>
      <c r="G36" s="57">
        <v>1052.0000000000009</v>
      </c>
      <c r="H36" s="57">
        <v>1655.9999999999966</v>
      </c>
      <c r="I36" s="57">
        <v>997.00000000000011</v>
      </c>
      <c r="J36" s="57">
        <v>1507.9999999999993</v>
      </c>
      <c r="K36" s="57">
        <v>866.99999999999932</v>
      </c>
      <c r="L36" s="57">
        <v>713.99999999999977</v>
      </c>
      <c r="M36" s="70">
        <v>475</v>
      </c>
      <c r="N36" s="97">
        <f t="shared" si="0"/>
        <v>8813.9999999999873</v>
      </c>
      <c r="O36" s="31">
        <f t="shared" si="1"/>
        <v>5185.0000000000027</v>
      </c>
      <c r="P36" s="32">
        <f t="shared" si="2"/>
        <v>13998.999999999989</v>
      </c>
    </row>
    <row r="37" spans="1:16" ht="13.5" thickBot="1" x14ac:dyDescent="0.25">
      <c r="A37" s="24" t="s">
        <v>147</v>
      </c>
      <c r="B37" s="57">
        <v>1229</v>
      </c>
      <c r="C37" s="57">
        <v>573.99999999999966</v>
      </c>
      <c r="D37" s="57">
        <v>1234.999999999997</v>
      </c>
      <c r="E37" s="57">
        <v>610.99999999999909</v>
      </c>
      <c r="F37" s="57">
        <v>1285.9999999999995</v>
      </c>
      <c r="G37" s="57">
        <v>672.99999999999898</v>
      </c>
      <c r="H37" s="57">
        <v>1014.999999999999</v>
      </c>
      <c r="I37" s="57">
        <v>769.99999999999841</v>
      </c>
      <c r="J37" s="57">
        <v>917.00000000000182</v>
      </c>
      <c r="K37" s="57">
        <v>818.9999999999992</v>
      </c>
      <c r="L37" s="57">
        <v>469.00000000000011</v>
      </c>
      <c r="M37" s="70">
        <v>425.0000000000004</v>
      </c>
      <c r="N37" s="97">
        <f t="shared" si="0"/>
        <v>6150.9999999999973</v>
      </c>
      <c r="O37" s="31">
        <f t="shared" si="1"/>
        <v>3871.9999999999959</v>
      </c>
      <c r="P37" s="32">
        <f t="shared" si="2"/>
        <v>10022.999999999993</v>
      </c>
    </row>
    <row r="38" spans="1:16" ht="13.5" thickBot="1" x14ac:dyDescent="0.25">
      <c r="A38" s="24" t="s">
        <v>148</v>
      </c>
      <c r="B38" s="57">
        <v>119.00000000000011</v>
      </c>
      <c r="C38" s="57">
        <v>92.000000000000171</v>
      </c>
      <c r="D38" s="57">
        <v>125.00000000000006</v>
      </c>
      <c r="E38" s="57">
        <v>98.000000000000227</v>
      </c>
      <c r="F38" s="57">
        <v>147</v>
      </c>
      <c r="G38" s="57">
        <v>118.00000000000009</v>
      </c>
      <c r="H38" s="57">
        <v>133</v>
      </c>
      <c r="I38" s="57">
        <v>126.00000000000018</v>
      </c>
      <c r="J38" s="57">
        <v>200.0000000000002</v>
      </c>
      <c r="K38" s="57">
        <v>179.99999999999986</v>
      </c>
      <c r="L38" s="57">
        <v>108</v>
      </c>
      <c r="M38" s="70">
        <v>117.0000000000001</v>
      </c>
      <c r="N38" s="97">
        <f t="shared" si="0"/>
        <v>832.00000000000045</v>
      </c>
      <c r="O38" s="31">
        <f t="shared" si="1"/>
        <v>731.00000000000057</v>
      </c>
      <c r="P38" s="32">
        <f t="shared" si="2"/>
        <v>1563.0000000000009</v>
      </c>
    </row>
    <row r="39" spans="1:16" ht="13.5" thickBot="1" x14ac:dyDescent="0.25">
      <c r="A39" s="27" t="s">
        <v>149</v>
      </c>
      <c r="B39" s="69">
        <v>66</v>
      </c>
      <c r="C39" s="69">
        <v>53.000000000000021</v>
      </c>
      <c r="D39" s="69">
        <v>41.000000000000078</v>
      </c>
      <c r="E39" s="69">
        <v>46.000000000000028</v>
      </c>
      <c r="F39" s="69">
        <v>57.000000000000092</v>
      </c>
      <c r="G39" s="69">
        <v>40.000000000000064</v>
      </c>
      <c r="H39" s="69">
        <v>55.000000000000021</v>
      </c>
      <c r="I39" s="69">
        <v>55</v>
      </c>
      <c r="J39" s="69">
        <v>72.999999999999915</v>
      </c>
      <c r="K39" s="69">
        <v>44.000000000000007</v>
      </c>
      <c r="L39" s="69">
        <v>44.999999999999936</v>
      </c>
      <c r="M39" s="92">
        <v>34.000000000000028</v>
      </c>
      <c r="N39" s="108">
        <f t="shared" si="0"/>
        <v>337.00000000000006</v>
      </c>
      <c r="O39" s="109">
        <f t="shared" si="1"/>
        <v>272.00000000000011</v>
      </c>
      <c r="P39" s="110">
        <f t="shared" si="2"/>
        <v>609.00000000000023</v>
      </c>
    </row>
    <row r="41" spans="1:16" ht="18" customHeight="1" x14ac:dyDescent="0.2"/>
    <row r="42" spans="1:16" ht="18" customHeight="1" x14ac:dyDescent="0.2"/>
    <row r="43" spans="1:16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6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6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6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6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6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3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2:13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3" s="9" customFormat="1" x14ac:dyDescent="0.2"/>
    <row r="57" spans="2:13" s="9" customFormat="1" x14ac:dyDescent="0.2"/>
    <row r="58" spans="2:13" s="9" customFormat="1" x14ac:dyDescent="0.2"/>
    <row r="59" spans="2:13" s="9" customFormat="1" x14ac:dyDescent="0.2"/>
    <row r="60" spans="2:13" s="9" customFormat="1" x14ac:dyDescent="0.2"/>
    <row r="61" spans="2:13" s="9" customFormat="1" x14ac:dyDescent="0.2"/>
    <row r="62" spans="2:13" s="9" customFormat="1" x14ac:dyDescent="0.2"/>
    <row r="63" spans="2:13" s="9" customFormat="1" x14ac:dyDescent="0.2"/>
    <row r="64" spans="2:13" s="9" customFormat="1" x14ac:dyDescent="0.2"/>
    <row r="65" spans="2:13" s="9" customFormat="1" x14ac:dyDescent="0.2"/>
    <row r="66" spans="2:13" s="9" customFormat="1" x14ac:dyDescent="0.2"/>
    <row r="67" spans="2:13" s="9" customFormat="1" x14ac:dyDescent="0.2"/>
    <row r="68" spans="2:13" s="9" customForma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s="9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9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9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9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9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9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9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9" customForma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9" customFormat="1" x14ac:dyDescent="0.2">
      <c r="B77" s="4"/>
      <c r="C77" s="14"/>
      <c r="D77" s="4"/>
      <c r="E77" s="14"/>
      <c r="F77" s="4"/>
      <c r="G77" s="14"/>
      <c r="H77" s="4"/>
      <c r="I77" s="14"/>
      <c r="J77" s="4"/>
      <c r="K77" s="14"/>
      <c r="L77" s="4"/>
      <c r="M77" s="14"/>
    </row>
    <row r="78" spans="2:13" s="9" customFormat="1" x14ac:dyDescent="0.2">
      <c r="B78" s="14"/>
      <c r="C78" s="4"/>
      <c r="D78" s="14"/>
      <c r="E78" s="4"/>
      <c r="F78" s="14"/>
      <c r="G78" s="4"/>
      <c r="H78" s="14"/>
      <c r="I78" s="4"/>
      <c r="J78" s="14"/>
      <c r="K78" s="4"/>
      <c r="L78" s="14"/>
      <c r="M78" s="4"/>
    </row>
    <row r="79" spans="2:13" s="9" customForma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s="9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9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9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9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9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9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9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9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9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9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9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9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9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9" customForma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s="9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Jelentést küldők</vt:lpstr>
      <vt:lpstr>Jelentések eloszlása</vt:lpstr>
      <vt:lpstr>Isk.orvosok védőnők száma</vt:lpstr>
      <vt:lpstr>Iskolai tanulók és vizsgálatok</vt:lpstr>
      <vt:lpstr>Okt. 1-én beíratott</vt:lpstr>
      <vt:lpstr>Védőnői isk. eü. tev.</vt:lpstr>
      <vt:lpstr>Testnevelés</vt:lpstr>
      <vt:lpstr>Betegség-elváltozás</vt:lpstr>
      <vt:lpstr>Betegség-elváltozás fiú-lány</vt:lpstr>
      <vt:lpstr>Védőnői vizsg.</vt:lpstr>
      <vt:lpstr>'Betegség-elváltozás'!Nyomtatási_terület</vt:lpstr>
      <vt:lpstr>'Betegség-elváltozás fiú-lány'!Nyomtatási_terület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2024-09-27T09:39:10Z</dcterms:modified>
</cp:coreProperties>
</file>